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59BDD2F7-9078-402B-A62D-3502FCA018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I30" i="2" l="1"/>
  <c r="H30" i="2"/>
  <c r="G30" i="2"/>
  <c r="F30" i="2"/>
  <c r="E30" i="2"/>
  <c r="J29" i="2"/>
  <c r="J28" i="2"/>
  <c r="N28" i="2" s="1"/>
  <c r="N27" i="2"/>
  <c r="M27" i="2"/>
  <c r="L27" i="2"/>
  <c r="K27" i="2"/>
  <c r="O27" i="2" s="1"/>
  <c r="P27" i="2" s="1"/>
  <c r="J27" i="2"/>
  <c r="J26" i="2"/>
  <c r="J25" i="2"/>
  <c r="N25" i="2" s="1"/>
  <c r="N24" i="2"/>
  <c r="M24" i="2"/>
  <c r="L24" i="2"/>
  <c r="K24" i="2"/>
  <c r="O24" i="2" s="1"/>
  <c r="P24" i="2" s="1"/>
  <c r="J24" i="2"/>
  <c r="J23" i="2"/>
  <c r="J22" i="2"/>
  <c r="N22" i="2" s="1"/>
  <c r="N21" i="2"/>
  <c r="M21" i="2"/>
  <c r="L21" i="2"/>
  <c r="K21" i="2"/>
  <c r="O21" i="2" s="1"/>
  <c r="P21" i="2" s="1"/>
  <c r="J21" i="2"/>
  <c r="J20" i="2"/>
  <c r="N19" i="2"/>
  <c r="J19" i="2"/>
  <c r="M19" i="2" s="1"/>
  <c r="N18" i="2"/>
  <c r="M18" i="2"/>
  <c r="L18" i="2"/>
  <c r="K18" i="2"/>
  <c r="O18" i="2" s="1"/>
  <c r="P18" i="2" s="1"/>
  <c r="J18" i="2"/>
  <c r="J17" i="2"/>
  <c r="N16" i="2"/>
  <c r="J16" i="2"/>
  <c r="M16" i="2" s="1"/>
  <c r="N15" i="2"/>
  <c r="M15" i="2"/>
  <c r="L15" i="2"/>
  <c r="K15" i="2"/>
  <c r="O15" i="2" s="1"/>
  <c r="P15" i="2" s="1"/>
  <c r="J15" i="2"/>
  <c r="J14" i="2"/>
  <c r="N13" i="2"/>
  <c r="J13" i="2"/>
  <c r="M13" i="2" s="1"/>
  <c r="N12" i="2"/>
  <c r="M12" i="2"/>
  <c r="L12" i="2"/>
  <c r="K12" i="2"/>
  <c r="O12" i="2" s="1"/>
  <c r="P12" i="2" s="1"/>
  <c r="J12" i="2"/>
  <c r="J11" i="2"/>
  <c r="N10" i="2"/>
  <c r="J10" i="2"/>
  <c r="M10" i="2" s="1"/>
  <c r="N9" i="2"/>
  <c r="M9" i="2"/>
  <c r="L9" i="2"/>
  <c r="K9" i="2"/>
  <c r="J9" i="2"/>
  <c r="O9" i="2" s="1"/>
  <c r="P9" i="2" s="1"/>
  <c r="J8" i="2"/>
  <c r="N7" i="2"/>
  <c r="J7" i="2"/>
  <c r="M7" i="2" s="1"/>
  <c r="M6" i="2"/>
  <c r="L6" i="2"/>
  <c r="K6" i="2"/>
  <c r="J6" i="2"/>
  <c r="N6" i="2" s="1"/>
  <c r="J5" i="2"/>
  <c r="Q24" i="2" l="1"/>
  <c r="Q15" i="2"/>
  <c r="Q27" i="2"/>
  <c r="Q18" i="2"/>
  <c r="Q12" i="2"/>
  <c r="Q21" i="2"/>
  <c r="O6" i="2"/>
  <c r="P6" i="2" s="1"/>
  <c r="K23" i="2"/>
  <c r="K29" i="2"/>
  <c r="J30" i="2"/>
  <c r="K5" i="2"/>
  <c r="K20" i="2"/>
  <c r="O20" i="2" s="1"/>
  <c r="P20" i="2" s="1"/>
  <c r="Q20" i="2" s="1"/>
  <c r="L8" i="2"/>
  <c r="O8" i="2" s="1"/>
  <c r="P8" i="2" s="1"/>
  <c r="Q8" i="2" s="1"/>
  <c r="L11" i="2"/>
  <c r="L14" i="2"/>
  <c r="O14" i="2" s="1"/>
  <c r="P14" i="2" s="1"/>
  <c r="Q14" i="2" s="1"/>
  <c r="L17" i="2"/>
  <c r="L20" i="2"/>
  <c r="L23" i="2"/>
  <c r="L26" i="2"/>
  <c r="L29" i="2"/>
  <c r="K8" i="2"/>
  <c r="K17" i="2"/>
  <c r="O17" i="2" s="1"/>
  <c r="P17" i="2" s="1"/>
  <c r="Q17" i="2" s="1"/>
  <c r="K26" i="2"/>
  <c r="O26" i="2" s="1"/>
  <c r="P26" i="2" s="1"/>
  <c r="Q26" i="2" s="1"/>
  <c r="L5" i="2"/>
  <c r="M5" i="2"/>
  <c r="Q6" i="2"/>
  <c r="M8" i="2"/>
  <c r="Q9" i="2"/>
  <c r="M11" i="2"/>
  <c r="M14" i="2"/>
  <c r="M17" i="2"/>
  <c r="M20" i="2"/>
  <c r="M23" i="2"/>
  <c r="M26" i="2"/>
  <c r="M29" i="2"/>
  <c r="N20" i="2"/>
  <c r="N23" i="2"/>
  <c r="O23" i="2" s="1"/>
  <c r="P23" i="2" s="1"/>
  <c r="Q23" i="2" s="1"/>
  <c r="N29" i="2"/>
  <c r="O29" i="2" s="1"/>
  <c r="P29" i="2" s="1"/>
  <c r="Q29" i="2" s="1"/>
  <c r="K11" i="2"/>
  <c r="O11" i="2" s="1"/>
  <c r="P11" i="2" s="1"/>
  <c r="Q11" i="2" s="1"/>
  <c r="N5" i="2"/>
  <c r="N8" i="2"/>
  <c r="N14" i="2"/>
  <c r="N26" i="2"/>
  <c r="K7" i="2"/>
  <c r="K10" i="2"/>
  <c r="O10" i="2" s="1"/>
  <c r="P10" i="2" s="1"/>
  <c r="Q10" i="2" s="1"/>
  <c r="K13" i="2"/>
  <c r="K16" i="2"/>
  <c r="O16" i="2" s="1"/>
  <c r="P16" i="2" s="1"/>
  <c r="Q16" i="2" s="1"/>
  <c r="K19" i="2"/>
  <c r="K22" i="2"/>
  <c r="K25" i="2"/>
  <c r="K28" i="2"/>
  <c r="N11" i="2"/>
  <c r="N17" i="2"/>
  <c r="L13" i="2"/>
  <c r="L16" i="2"/>
  <c r="L19" i="2"/>
  <c r="L22" i="2"/>
  <c r="L25" i="2"/>
  <c r="L28" i="2"/>
  <c r="K14" i="2"/>
  <c r="L7" i="2"/>
  <c r="L10" i="2"/>
  <c r="M22" i="2"/>
  <c r="M25" i="2"/>
  <c r="M28" i="2"/>
  <c r="K30" i="2" l="1"/>
  <c r="O30" i="2" s="1"/>
  <c r="O7" i="2"/>
  <c r="P7" i="2" s="1"/>
  <c r="Q7" i="2" s="1"/>
  <c r="O13" i="2"/>
  <c r="P13" i="2" s="1"/>
  <c r="Q13" i="2" s="1"/>
  <c r="L30" i="2"/>
  <c r="O25" i="2"/>
  <c r="P25" i="2" s="1"/>
  <c r="Q25" i="2" s="1"/>
  <c r="O5" i="2"/>
  <c r="P5" i="2" s="1"/>
  <c r="O22" i="2"/>
  <c r="P22" i="2" s="1"/>
  <c r="Q22" i="2" s="1"/>
  <c r="O19" i="2"/>
  <c r="P19" i="2" s="1"/>
  <c r="Q19" i="2" s="1"/>
  <c r="M30" i="2"/>
  <c r="O28" i="2"/>
  <c r="P28" i="2" s="1"/>
  <c r="Q28" i="2" s="1"/>
  <c r="N30" i="2"/>
  <c r="P30" i="2" l="1"/>
  <c r="Q5" i="2"/>
  <c r="Q30" i="2" s="1"/>
</calcChain>
</file>

<file path=xl/sharedStrings.xml><?xml version="1.0" encoding="utf-8"?>
<sst xmlns="http://schemas.openxmlformats.org/spreadsheetml/2006/main" count="26" uniqueCount="26">
  <si>
    <t>姓名</t>
  </si>
  <si>
    <t>X月工資表（公式自動計算）</t>
    <phoneticPr fontId="4" type="noConversion"/>
  </si>
  <si>
    <t>工號</t>
    <phoneticPr fontId="4" type="noConversion"/>
  </si>
  <si>
    <t>部門</t>
    <phoneticPr fontId="4" type="noConversion"/>
  </si>
  <si>
    <t>固定工資</t>
    <phoneticPr fontId="4" type="noConversion"/>
  </si>
  <si>
    <t>績效工資</t>
    <phoneticPr fontId="4" type="noConversion"/>
  </si>
  <si>
    <t>餐補</t>
    <phoneticPr fontId="4" type="noConversion"/>
  </si>
  <si>
    <t>獎勵</t>
    <phoneticPr fontId="4" type="noConversion"/>
  </si>
  <si>
    <t>罰款</t>
    <phoneticPr fontId="4" type="noConversion"/>
  </si>
  <si>
    <t>應發工資</t>
    <phoneticPr fontId="4" type="noConversion"/>
  </si>
  <si>
    <t>養老保險</t>
    <phoneticPr fontId="4" type="noConversion"/>
  </si>
  <si>
    <t>醫療險</t>
    <phoneticPr fontId="4" type="noConversion"/>
  </si>
  <si>
    <t>失業險</t>
    <phoneticPr fontId="4" type="noConversion"/>
  </si>
  <si>
    <t>公積金</t>
    <phoneticPr fontId="4" type="noConversion"/>
  </si>
  <si>
    <t>個稅基數</t>
    <phoneticPr fontId="4" type="noConversion"/>
  </si>
  <si>
    <t>個稅</t>
    <phoneticPr fontId="4" type="noConversion"/>
  </si>
  <si>
    <t>實發金額</t>
    <phoneticPr fontId="4" type="noConversion"/>
  </si>
  <si>
    <t>員工1</t>
    <phoneticPr fontId="4" type="noConversion"/>
  </si>
  <si>
    <t>高層</t>
    <phoneticPr fontId="4" type="noConversion"/>
  </si>
  <si>
    <t>員工2</t>
    <phoneticPr fontId="4" type="noConversion"/>
  </si>
  <si>
    <t>企業管理部</t>
    <phoneticPr fontId="4" type="noConversion"/>
  </si>
  <si>
    <t>員工3</t>
    <phoneticPr fontId="4" type="noConversion"/>
  </si>
  <si>
    <t>人力資源部</t>
    <phoneticPr fontId="4" type="noConversion"/>
  </si>
  <si>
    <t>員工4</t>
    <phoneticPr fontId="4" type="noConversion"/>
  </si>
  <si>
    <t>辦公室</t>
    <phoneticPr fontId="4" type="noConversion"/>
  </si>
  <si>
    <t>合計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</si>
</sst>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>
    <font>
      <sz val="11"/>
      <color theme="1"/>
      <name val="新細明體"/>
      <charset val="134"/>
      <scheme val="minor"/>
    </font>
    <font>
      <b/>
      <sz val="26"/>
      <color theme="0"/>
      <name val="微软雅黑"/>
      <charset val="134"/>
    </font>
    <font>
      <b/>
      <sz val="11"/>
      <color theme="0"/>
      <name val="新細明體"/>
      <charset val="134"/>
      <scheme val="minor"/>
    </font>
    <font>
      <sz val="10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BB9F"/>
        <bgColor indexed="64"/>
      </patternFill>
    </fill>
    <fill>
      <patternFill patternType="solid">
        <fgColor rgb="FF52BB9F"/>
        <bgColor theme="5"/>
      </patternFill>
    </fill>
    <fill>
      <patternFill patternType="solid">
        <fgColor rgb="FFE3F4EF"/>
        <bgColor theme="5" tint="0.59999389629810485"/>
      </patternFill>
    </fill>
    <fill>
      <patternFill patternType="solid">
        <fgColor rgb="FFE3F4EF"/>
        <bgColor theme="5" tint="0.79995117038483843"/>
      </patternFill>
    </fill>
  </fills>
  <borders count="2">
    <border>
      <left/>
      <right/>
      <top/>
      <bottom/>
      <diagonal/>
    </border>
    <border>
      <left style="thin">
        <color rgb="FFA5DCCD"/>
      </left>
      <right style="thin">
        <color rgb="FFA5DCCD"/>
      </right>
      <top style="thin">
        <color rgb="FFA5DCCD"/>
      </top>
      <bottom style="thin">
        <color rgb="FFA5DCCD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4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82F2F"/>
      <color rgb="FFEFFBF7"/>
      <color rgb="FFFFF5ED"/>
      <color rgb="FFDCE6F1"/>
      <color rgb="FFA5DCCD"/>
      <color rgb="FFD8F0E9"/>
      <color rgb="FFE3F4EF"/>
      <color rgb="FF52B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tabSelected="1" workbookViewId="0">
      <selection activeCell="T8" sqref="T8"/>
    </sheetView>
  </sheetViews>
  <sheetFormatPr defaultColWidth="9" defaultRowHeight="15.75"/>
  <cols>
    <col min="1" max="1" width="1.5703125" style="1" customWidth="1"/>
    <col min="2" max="17" width="8.5703125" style="1" customWidth="1"/>
    <col min="18" max="16384" width="9" style="1"/>
  </cols>
  <sheetData>
    <row r="1" spans="2:17" ht="9.9499999999999993" customHeight="1"/>
    <row r="2" spans="2:17" ht="36.7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ht="9.9499999999999993" customHeight="1"/>
    <row r="4" spans="2:17" ht="20.100000000000001" customHeight="1">
      <c r="B4" s="2" t="s">
        <v>2</v>
      </c>
      <c r="C4" s="3" t="s">
        <v>0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</row>
    <row r="5" spans="2:17" ht="20.100000000000001" customHeight="1">
      <c r="B5" s="4">
        <v>1001</v>
      </c>
      <c r="C5" s="4" t="s">
        <v>17</v>
      </c>
      <c r="D5" s="4" t="s">
        <v>18</v>
      </c>
      <c r="E5" s="4">
        <v>5800</v>
      </c>
      <c r="F5" s="4">
        <v>2300</v>
      </c>
      <c r="G5" s="4">
        <v>300</v>
      </c>
      <c r="H5" s="4">
        <v>250</v>
      </c>
      <c r="I5" s="4">
        <v>100</v>
      </c>
      <c r="J5" s="4">
        <f>SUM(E5:H5)-I5</f>
        <v>8550</v>
      </c>
      <c r="K5" s="4">
        <f>J5*0.08</f>
        <v>684</v>
      </c>
      <c r="L5" s="4">
        <f>J5*0.02</f>
        <v>171</v>
      </c>
      <c r="M5" s="4">
        <f>J5*0.005</f>
        <v>42.75</v>
      </c>
      <c r="N5" s="4">
        <f>J5*0.07</f>
        <v>598.50000000000011</v>
      </c>
      <c r="O5" s="4">
        <f>J5-SUM(K5:N5)</f>
        <v>7053.75</v>
      </c>
      <c r="P5" s="4">
        <f>ROUND(MAX((O5-5000)*{0.03;0.1;0.2;0.25;0.3;0.35;0.45}-{0;210;1410;2660;4410;7160;15160},0),2)</f>
        <v>61.61</v>
      </c>
      <c r="Q5" s="4">
        <f>J5-SUM(K5:M5)-P5</f>
        <v>7590.64</v>
      </c>
    </row>
    <row r="6" spans="2:17" ht="20.100000000000001" customHeight="1">
      <c r="B6" s="5">
        <v>1002</v>
      </c>
      <c r="C6" s="5" t="s">
        <v>19</v>
      </c>
      <c r="D6" s="5" t="s">
        <v>20</v>
      </c>
      <c r="E6" s="5">
        <v>5400</v>
      </c>
      <c r="F6" s="5">
        <v>2000</v>
      </c>
      <c r="G6" s="5">
        <v>150</v>
      </c>
      <c r="H6" s="5"/>
      <c r="I6" s="5">
        <v>500</v>
      </c>
      <c r="J6" s="5">
        <f>SUM(E6:H6)-I6</f>
        <v>7050</v>
      </c>
      <c r="K6" s="4">
        <f t="shared" ref="K6:K29" si="0">J6*0.08</f>
        <v>564</v>
      </c>
      <c r="L6" s="4">
        <f t="shared" ref="L6:L29" si="1">J6*0.02</f>
        <v>141</v>
      </c>
      <c r="M6" s="4">
        <f t="shared" ref="M6:M29" si="2">J6*0.005</f>
        <v>35.25</v>
      </c>
      <c r="N6" s="4">
        <f t="shared" ref="N6:N29" si="3">J6*0.07</f>
        <v>493.50000000000006</v>
      </c>
      <c r="O6" s="4">
        <f t="shared" ref="O6:O30" si="4">J6-SUM(K6:N6)</f>
        <v>5816.25</v>
      </c>
      <c r="P6" s="4">
        <f>ROUND(MAX((O6-5000)*{0.03;0.1;0.2;0.25;0.3;0.35;0.45}-{0;210;1410;2660;4410;7160;15160},0),2)</f>
        <v>24.49</v>
      </c>
      <c r="Q6" s="4">
        <f t="shared" ref="Q6:Q29" si="5">J6-SUM(K6:M6)-P6</f>
        <v>6285.26</v>
      </c>
    </row>
    <row r="7" spans="2:17" ht="20.100000000000001" customHeight="1">
      <c r="B7" s="4">
        <v>1003</v>
      </c>
      <c r="C7" s="4" t="s">
        <v>21</v>
      </c>
      <c r="D7" s="4" t="s">
        <v>22</v>
      </c>
      <c r="E7" s="4">
        <v>5800</v>
      </c>
      <c r="F7" s="4">
        <v>2400</v>
      </c>
      <c r="G7" s="4">
        <v>150</v>
      </c>
      <c r="H7" s="4">
        <v>500</v>
      </c>
      <c r="I7" s="4"/>
      <c r="J7" s="4">
        <f>SUM(E7:H7)-I7</f>
        <v>8850</v>
      </c>
      <c r="K7" s="4">
        <f t="shared" si="0"/>
        <v>708</v>
      </c>
      <c r="L7" s="4">
        <f t="shared" si="1"/>
        <v>177</v>
      </c>
      <c r="M7" s="4">
        <f t="shared" si="2"/>
        <v>44.25</v>
      </c>
      <c r="N7" s="4">
        <f t="shared" si="3"/>
        <v>619.50000000000011</v>
      </c>
      <c r="O7" s="4">
        <f t="shared" si="4"/>
        <v>7301.25</v>
      </c>
      <c r="P7" s="4">
        <f>ROUND(MAX((O7-5000)*{0.03;0.1;0.2;0.25;0.3;0.35;0.45}-{0;210;1410;2660;4410;7160;15160},0),2)</f>
        <v>69.040000000000006</v>
      </c>
      <c r="Q7" s="4">
        <f t="shared" si="5"/>
        <v>7851.71</v>
      </c>
    </row>
    <row r="8" spans="2:17" ht="20.100000000000001" customHeight="1">
      <c r="B8" s="5">
        <v>1004</v>
      </c>
      <c r="C8" s="5" t="s">
        <v>23</v>
      </c>
      <c r="D8" s="5" t="s">
        <v>24</v>
      </c>
      <c r="E8" s="5">
        <v>7000</v>
      </c>
      <c r="F8" s="5">
        <v>3000</v>
      </c>
      <c r="G8" s="5">
        <v>150</v>
      </c>
      <c r="H8" s="5"/>
      <c r="I8" s="5">
        <v>1500</v>
      </c>
      <c r="J8" s="5">
        <f>SUM(E8:H8)-I8</f>
        <v>8650</v>
      </c>
      <c r="K8" s="4">
        <f t="shared" si="0"/>
        <v>692</v>
      </c>
      <c r="L8" s="4">
        <f t="shared" si="1"/>
        <v>173</v>
      </c>
      <c r="M8" s="4">
        <f t="shared" si="2"/>
        <v>43.25</v>
      </c>
      <c r="N8" s="4">
        <f t="shared" si="3"/>
        <v>605.50000000000011</v>
      </c>
      <c r="O8" s="4">
        <f t="shared" si="4"/>
        <v>7136.25</v>
      </c>
      <c r="P8" s="4">
        <f>ROUND(MAX((O8-5000)*{0.03;0.1;0.2;0.25;0.3;0.35;0.45}-{0;210;1410;2660;4410;7160;15160},0),2)</f>
        <v>64.09</v>
      </c>
      <c r="Q8" s="4">
        <f t="shared" si="5"/>
        <v>7677.66</v>
      </c>
    </row>
    <row r="9" spans="2:17" ht="20.100000000000001" customHeight="1">
      <c r="B9" s="4"/>
      <c r="C9" s="4"/>
      <c r="D9" s="4"/>
      <c r="E9" s="4"/>
      <c r="F9" s="4"/>
      <c r="G9" s="4"/>
      <c r="H9" s="4"/>
      <c r="I9" s="4"/>
      <c r="J9" s="5">
        <f t="shared" ref="J9:J29" si="6">SUM(E9:H9)-I9</f>
        <v>0</v>
      </c>
      <c r="K9" s="4">
        <f t="shared" si="0"/>
        <v>0</v>
      </c>
      <c r="L9" s="4">
        <f t="shared" si="1"/>
        <v>0</v>
      </c>
      <c r="M9" s="4">
        <f t="shared" si="2"/>
        <v>0</v>
      </c>
      <c r="N9" s="4">
        <f t="shared" si="3"/>
        <v>0</v>
      </c>
      <c r="O9" s="4">
        <f t="shared" si="4"/>
        <v>0</v>
      </c>
      <c r="P9" s="4">
        <f>ROUND(MAX((O9-5000)*{0.03;0.1;0.2;0.25;0.3;0.35;0.45}-{0;210;1410;2660;4410;7160;15160},0),2)</f>
        <v>0</v>
      </c>
      <c r="Q9" s="4">
        <f t="shared" si="5"/>
        <v>0</v>
      </c>
    </row>
    <row r="10" spans="2:17" ht="20.100000000000001" customHeight="1">
      <c r="B10" s="5"/>
      <c r="C10" s="5"/>
      <c r="D10" s="5"/>
      <c r="E10" s="5"/>
      <c r="F10" s="5"/>
      <c r="G10" s="5"/>
      <c r="H10" s="5"/>
      <c r="I10" s="5"/>
      <c r="J10" s="5">
        <f t="shared" si="6"/>
        <v>0</v>
      </c>
      <c r="K10" s="4">
        <f t="shared" si="0"/>
        <v>0</v>
      </c>
      <c r="L10" s="4">
        <f t="shared" si="1"/>
        <v>0</v>
      </c>
      <c r="M10" s="4">
        <f t="shared" si="2"/>
        <v>0</v>
      </c>
      <c r="N10" s="4">
        <f t="shared" si="3"/>
        <v>0</v>
      </c>
      <c r="O10" s="4">
        <f t="shared" si="4"/>
        <v>0</v>
      </c>
      <c r="P10" s="4">
        <f>ROUND(MAX((O10-5000)*{0.03;0.1;0.2;0.25;0.3;0.35;0.45}-{0;210;1410;2660;4410;7160;15160},0),2)</f>
        <v>0</v>
      </c>
      <c r="Q10" s="4">
        <f t="shared" si="5"/>
        <v>0</v>
      </c>
    </row>
    <row r="11" spans="2:17" ht="20.100000000000001" customHeight="1">
      <c r="B11" s="4"/>
      <c r="C11" s="4"/>
      <c r="D11" s="4"/>
      <c r="E11" s="4"/>
      <c r="F11" s="4"/>
      <c r="G11" s="4"/>
      <c r="H11" s="4"/>
      <c r="I11" s="4"/>
      <c r="J11" s="5">
        <f t="shared" si="6"/>
        <v>0</v>
      </c>
      <c r="K11" s="4">
        <f t="shared" si="0"/>
        <v>0</v>
      </c>
      <c r="L11" s="4">
        <f t="shared" si="1"/>
        <v>0</v>
      </c>
      <c r="M11" s="4">
        <f t="shared" si="2"/>
        <v>0</v>
      </c>
      <c r="N11" s="4">
        <f t="shared" si="3"/>
        <v>0</v>
      </c>
      <c r="O11" s="4">
        <f t="shared" si="4"/>
        <v>0</v>
      </c>
      <c r="P11" s="4">
        <f>ROUND(MAX((O11-5000)*{0.03;0.1;0.2;0.25;0.3;0.35;0.45}-{0;210;1410;2660;4410;7160;15160},0),2)</f>
        <v>0</v>
      </c>
      <c r="Q11" s="4">
        <f t="shared" si="5"/>
        <v>0</v>
      </c>
    </row>
    <row r="12" spans="2:17" ht="20.100000000000001" customHeight="1">
      <c r="B12" s="5"/>
      <c r="C12" s="5"/>
      <c r="D12" s="5"/>
      <c r="E12" s="5"/>
      <c r="F12" s="5"/>
      <c r="G12" s="5"/>
      <c r="H12" s="5"/>
      <c r="I12" s="5"/>
      <c r="J12" s="5">
        <f t="shared" si="6"/>
        <v>0</v>
      </c>
      <c r="K12" s="4">
        <f t="shared" si="0"/>
        <v>0</v>
      </c>
      <c r="L12" s="4">
        <f t="shared" si="1"/>
        <v>0</v>
      </c>
      <c r="M12" s="4">
        <f t="shared" si="2"/>
        <v>0</v>
      </c>
      <c r="N12" s="4">
        <f t="shared" si="3"/>
        <v>0</v>
      </c>
      <c r="O12" s="4">
        <f t="shared" si="4"/>
        <v>0</v>
      </c>
      <c r="P12" s="4">
        <f>ROUND(MAX((O12-5000)*{0.03;0.1;0.2;0.25;0.3;0.35;0.45}-{0;210;1410;2660;4410;7160;15160},0),2)</f>
        <v>0</v>
      </c>
      <c r="Q12" s="4">
        <f t="shared" si="5"/>
        <v>0</v>
      </c>
    </row>
    <row r="13" spans="2:17" ht="20.100000000000001" customHeight="1">
      <c r="B13" s="4"/>
      <c r="C13" s="4"/>
      <c r="D13" s="4"/>
      <c r="E13" s="4"/>
      <c r="F13" s="4"/>
      <c r="G13" s="4"/>
      <c r="H13" s="4"/>
      <c r="I13" s="4"/>
      <c r="J13" s="5">
        <f t="shared" si="6"/>
        <v>0</v>
      </c>
      <c r="K13" s="4">
        <f t="shared" si="0"/>
        <v>0</v>
      </c>
      <c r="L13" s="4">
        <f t="shared" si="1"/>
        <v>0</v>
      </c>
      <c r="M13" s="4">
        <f t="shared" si="2"/>
        <v>0</v>
      </c>
      <c r="N13" s="4">
        <f t="shared" si="3"/>
        <v>0</v>
      </c>
      <c r="O13" s="4">
        <f t="shared" si="4"/>
        <v>0</v>
      </c>
      <c r="P13" s="4">
        <f>ROUND(MAX((O13-5000)*{0.03;0.1;0.2;0.25;0.3;0.35;0.45}-{0;210;1410;2660;4410;7160;15160},0),2)</f>
        <v>0</v>
      </c>
      <c r="Q13" s="4">
        <f t="shared" si="5"/>
        <v>0</v>
      </c>
    </row>
    <row r="14" spans="2:17" ht="20.100000000000001" customHeight="1">
      <c r="B14" s="5"/>
      <c r="C14" s="5"/>
      <c r="D14" s="5"/>
      <c r="E14" s="5"/>
      <c r="F14" s="5"/>
      <c r="G14" s="5"/>
      <c r="H14" s="5"/>
      <c r="I14" s="5"/>
      <c r="J14" s="5">
        <f t="shared" si="6"/>
        <v>0</v>
      </c>
      <c r="K14" s="4">
        <f t="shared" si="0"/>
        <v>0</v>
      </c>
      <c r="L14" s="4">
        <f t="shared" si="1"/>
        <v>0</v>
      </c>
      <c r="M14" s="4">
        <f t="shared" si="2"/>
        <v>0</v>
      </c>
      <c r="N14" s="4">
        <f t="shared" si="3"/>
        <v>0</v>
      </c>
      <c r="O14" s="4">
        <f t="shared" si="4"/>
        <v>0</v>
      </c>
      <c r="P14" s="4">
        <f>ROUND(MAX((O14-5000)*{0.03;0.1;0.2;0.25;0.3;0.35;0.45}-{0;210;1410;2660;4410;7160;15160},0),2)</f>
        <v>0</v>
      </c>
      <c r="Q14" s="4">
        <f t="shared" si="5"/>
        <v>0</v>
      </c>
    </row>
    <row r="15" spans="2:17" ht="20.100000000000001" customHeight="1">
      <c r="B15" s="4"/>
      <c r="C15" s="4"/>
      <c r="D15" s="4"/>
      <c r="E15" s="4"/>
      <c r="F15" s="4"/>
      <c r="G15" s="4"/>
      <c r="H15" s="4"/>
      <c r="I15" s="4"/>
      <c r="J15" s="5">
        <f t="shared" si="6"/>
        <v>0</v>
      </c>
      <c r="K15" s="4">
        <f t="shared" si="0"/>
        <v>0</v>
      </c>
      <c r="L15" s="4">
        <f t="shared" si="1"/>
        <v>0</v>
      </c>
      <c r="M15" s="4">
        <f t="shared" si="2"/>
        <v>0</v>
      </c>
      <c r="N15" s="4">
        <f t="shared" si="3"/>
        <v>0</v>
      </c>
      <c r="O15" s="4">
        <f t="shared" si="4"/>
        <v>0</v>
      </c>
      <c r="P15" s="4">
        <f>ROUND(MAX((O15-5000)*{0.03;0.1;0.2;0.25;0.3;0.35;0.45}-{0;210;1410;2660;4410;7160;15160},0),2)</f>
        <v>0</v>
      </c>
      <c r="Q15" s="4">
        <f t="shared" si="5"/>
        <v>0</v>
      </c>
    </row>
    <row r="16" spans="2:17" ht="20.100000000000001" customHeight="1">
      <c r="B16" s="5"/>
      <c r="C16" s="5"/>
      <c r="D16" s="5"/>
      <c r="E16" s="5"/>
      <c r="F16" s="5"/>
      <c r="G16" s="5"/>
      <c r="H16" s="5"/>
      <c r="I16" s="5"/>
      <c r="J16" s="5">
        <f t="shared" si="6"/>
        <v>0</v>
      </c>
      <c r="K16" s="4">
        <f t="shared" si="0"/>
        <v>0</v>
      </c>
      <c r="L16" s="4">
        <f t="shared" si="1"/>
        <v>0</v>
      </c>
      <c r="M16" s="4">
        <f t="shared" si="2"/>
        <v>0</v>
      </c>
      <c r="N16" s="4">
        <f t="shared" si="3"/>
        <v>0</v>
      </c>
      <c r="O16" s="4">
        <f t="shared" si="4"/>
        <v>0</v>
      </c>
      <c r="P16" s="4">
        <f>ROUND(MAX((O16-5000)*{0.03;0.1;0.2;0.25;0.3;0.35;0.45}-{0;210;1410;2660;4410;7160;15160},0),2)</f>
        <v>0</v>
      </c>
      <c r="Q16" s="4">
        <f t="shared" si="5"/>
        <v>0</v>
      </c>
    </row>
    <row r="17" spans="2:17" ht="20.100000000000001" customHeight="1">
      <c r="B17" s="4"/>
      <c r="C17" s="4"/>
      <c r="D17" s="4"/>
      <c r="E17" s="4"/>
      <c r="F17" s="4"/>
      <c r="G17" s="4"/>
      <c r="H17" s="4"/>
      <c r="I17" s="4"/>
      <c r="J17" s="5">
        <f t="shared" si="6"/>
        <v>0</v>
      </c>
      <c r="K17" s="4">
        <f t="shared" si="0"/>
        <v>0</v>
      </c>
      <c r="L17" s="4">
        <f t="shared" si="1"/>
        <v>0</v>
      </c>
      <c r="M17" s="4">
        <f t="shared" si="2"/>
        <v>0</v>
      </c>
      <c r="N17" s="4">
        <f t="shared" si="3"/>
        <v>0</v>
      </c>
      <c r="O17" s="4">
        <f t="shared" si="4"/>
        <v>0</v>
      </c>
      <c r="P17" s="4">
        <f>ROUND(MAX((O17-5000)*{0.03;0.1;0.2;0.25;0.3;0.35;0.45}-{0;210;1410;2660;4410;7160;15160},0),2)</f>
        <v>0</v>
      </c>
      <c r="Q17" s="4">
        <f t="shared" si="5"/>
        <v>0</v>
      </c>
    </row>
    <row r="18" spans="2:17" ht="20.100000000000001" customHeight="1">
      <c r="B18" s="5"/>
      <c r="C18" s="5"/>
      <c r="D18" s="5"/>
      <c r="E18" s="5"/>
      <c r="F18" s="5"/>
      <c r="G18" s="5"/>
      <c r="H18" s="5"/>
      <c r="I18" s="5"/>
      <c r="J18" s="5">
        <f t="shared" si="6"/>
        <v>0</v>
      </c>
      <c r="K18" s="4">
        <f t="shared" si="0"/>
        <v>0</v>
      </c>
      <c r="L18" s="4">
        <f t="shared" si="1"/>
        <v>0</v>
      </c>
      <c r="M18" s="4">
        <f t="shared" si="2"/>
        <v>0</v>
      </c>
      <c r="N18" s="4">
        <f t="shared" si="3"/>
        <v>0</v>
      </c>
      <c r="O18" s="4">
        <f t="shared" si="4"/>
        <v>0</v>
      </c>
      <c r="P18" s="4">
        <f>ROUND(MAX((O18-5000)*{0.03;0.1;0.2;0.25;0.3;0.35;0.45}-{0;210;1410;2660;4410;7160;15160},0),2)</f>
        <v>0</v>
      </c>
      <c r="Q18" s="4">
        <f t="shared" si="5"/>
        <v>0</v>
      </c>
    </row>
    <row r="19" spans="2:17" ht="20.100000000000001" customHeight="1">
      <c r="B19" s="4"/>
      <c r="C19" s="4"/>
      <c r="D19" s="4"/>
      <c r="E19" s="4"/>
      <c r="F19" s="4"/>
      <c r="G19" s="4"/>
      <c r="H19" s="4"/>
      <c r="I19" s="4"/>
      <c r="J19" s="5">
        <f t="shared" si="6"/>
        <v>0</v>
      </c>
      <c r="K19" s="4">
        <f t="shared" si="0"/>
        <v>0</v>
      </c>
      <c r="L19" s="4">
        <f t="shared" si="1"/>
        <v>0</v>
      </c>
      <c r="M19" s="4">
        <f t="shared" si="2"/>
        <v>0</v>
      </c>
      <c r="N19" s="4">
        <f t="shared" si="3"/>
        <v>0</v>
      </c>
      <c r="O19" s="4">
        <f t="shared" si="4"/>
        <v>0</v>
      </c>
      <c r="P19" s="4">
        <f>ROUND(MAX((O19-5000)*{0.03;0.1;0.2;0.25;0.3;0.35;0.45}-{0;210;1410;2660;4410;7160;15160},0),2)</f>
        <v>0</v>
      </c>
      <c r="Q19" s="4">
        <f t="shared" si="5"/>
        <v>0</v>
      </c>
    </row>
    <row r="20" spans="2:17" ht="20.100000000000001" customHeight="1">
      <c r="B20" s="5"/>
      <c r="C20" s="5"/>
      <c r="D20" s="5"/>
      <c r="E20" s="5"/>
      <c r="F20" s="5"/>
      <c r="G20" s="5"/>
      <c r="H20" s="5"/>
      <c r="I20" s="5"/>
      <c r="J20" s="5">
        <f t="shared" si="6"/>
        <v>0</v>
      </c>
      <c r="K20" s="4">
        <f t="shared" si="0"/>
        <v>0</v>
      </c>
      <c r="L20" s="4">
        <f t="shared" si="1"/>
        <v>0</v>
      </c>
      <c r="M20" s="4">
        <f t="shared" si="2"/>
        <v>0</v>
      </c>
      <c r="N20" s="4">
        <f t="shared" si="3"/>
        <v>0</v>
      </c>
      <c r="O20" s="4">
        <f t="shared" si="4"/>
        <v>0</v>
      </c>
      <c r="P20" s="4">
        <f>ROUND(MAX((O20-5000)*{0.03;0.1;0.2;0.25;0.3;0.35;0.45}-{0;210;1410;2660;4410;7160;15160},0),2)</f>
        <v>0</v>
      </c>
      <c r="Q20" s="4">
        <f t="shared" si="5"/>
        <v>0</v>
      </c>
    </row>
    <row r="21" spans="2:17" ht="20.100000000000001" customHeight="1">
      <c r="B21" s="4"/>
      <c r="C21" s="4"/>
      <c r="D21" s="4"/>
      <c r="E21" s="4"/>
      <c r="F21" s="4"/>
      <c r="G21" s="4"/>
      <c r="H21" s="4"/>
      <c r="I21" s="4"/>
      <c r="J21" s="5">
        <f t="shared" si="6"/>
        <v>0</v>
      </c>
      <c r="K21" s="4">
        <f t="shared" si="0"/>
        <v>0</v>
      </c>
      <c r="L21" s="4">
        <f t="shared" si="1"/>
        <v>0</v>
      </c>
      <c r="M21" s="4">
        <f t="shared" si="2"/>
        <v>0</v>
      </c>
      <c r="N21" s="4">
        <f t="shared" si="3"/>
        <v>0</v>
      </c>
      <c r="O21" s="4">
        <f t="shared" si="4"/>
        <v>0</v>
      </c>
      <c r="P21" s="4">
        <f>ROUND(MAX((O21-5000)*{0.03;0.1;0.2;0.25;0.3;0.35;0.45}-{0;210;1410;2660;4410;7160;15160},0),2)</f>
        <v>0</v>
      </c>
      <c r="Q21" s="4">
        <f t="shared" si="5"/>
        <v>0</v>
      </c>
    </row>
    <row r="22" spans="2:17" ht="20.100000000000001" customHeight="1">
      <c r="B22" s="5"/>
      <c r="C22" s="5"/>
      <c r="D22" s="5"/>
      <c r="E22" s="5"/>
      <c r="F22" s="5"/>
      <c r="G22" s="5"/>
      <c r="H22" s="5"/>
      <c r="I22" s="5"/>
      <c r="J22" s="5">
        <f t="shared" si="6"/>
        <v>0</v>
      </c>
      <c r="K22" s="4">
        <f t="shared" si="0"/>
        <v>0</v>
      </c>
      <c r="L22" s="4">
        <f t="shared" si="1"/>
        <v>0</v>
      </c>
      <c r="M22" s="4">
        <f t="shared" si="2"/>
        <v>0</v>
      </c>
      <c r="N22" s="4">
        <f t="shared" si="3"/>
        <v>0</v>
      </c>
      <c r="O22" s="4">
        <f t="shared" si="4"/>
        <v>0</v>
      </c>
      <c r="P22" s="4">
        <f>ROUND(MAX((O22-5000)*{0.03;0.1;0.2;0.25;0.3;0.35;0.45}-{0;210;1410;2660;4410;7160;15160},0),2)</f>
        <v>0</v>
      </c>
      <c r="Q22" s="4">
        <f t="shared" si="5"/>
        <v>0</v>
      </c>
    </row>
    <row r="23" spans="2:17" ht="20.100000000000001" customHeight="1">
      <c r="B23" s="4"/>
      <c r="C23" s="4"/>
      <c r="D23" s="4"/>
      <c r="E23" s="4"/>
      <c r="F23" s="4"/>
      <c r="G23" s="4"/>
      <c r="H23" s="4"/>
      <c r="I23" s="4"/>
      <c r="J23" s="5">
        <f t="shared" si="6"/>
        <v>0</v>
      </c>
      <c r="K23" s="4">
        <f t="shared" si="0"/>
        <v>0</v>
      </c>
      <c r="L23" s="4">
        <f t="shared" si="1"/>
        <v>0</v>
      </c>
      <c r="M23" s="4">
        <f t="shared" si="2"/>
        <v>0</v>
      </c>
      <c r="N23" s="4">
        <f t="shared" si="3"/>
        <v>0</v>
      </c>
      <c r="O23" s="4">
        <f t="shared" si="4"/>
        <v>0</v>
      </c>
      <c r="P23" s="4">
        <f>ROUND(MAX((O23-5000)*{0.03;0.1;0.2;0.25;0.3;0.35;0.45}-{0;210;1410;2660;4410;7160;15160},0),2)</f>
        <v>0</v>
      </c>
      <c r="Q23" s="4">
        <f t="shared" si="5"/>
        <v>0</v>
      </c>
    </row>
    <row r="24" spans="2:17" ht="20.100000000000001" customHeight="1">
      <c r="B24" s="5"/>
      <c r="C24" s="5"/>
      <c r="D24" s="5"/>
      <c r="E24" s="5"/>
      <c r="F24" s="5"/>
      <c r="G24" s="5"/>
      <c r="H24" s="5"/>
      <c r="I24" s="5"/>
      <c r="J24" s="5">
        <f t="shared" si="6"/>
        <v>0</v>
      </c>
      <c r="K24" s="4">
        <f t="shared" si="0"/>
        <v>0</v>
      </c>
      <c r="L24" s="4">
        <f t="shared" si="1"/>
        <v>0</v>
      </c>
      <c r="M24" s="4">
        <f t="shared" si="2"/>
        <v>0</v>
      </c>
      <c r="N24" s="4">
        <f t="shared" si="3"/>
        <v>0</v>
      </c>
      <c r="O24" s="4">
        <f t="shared" si="4"/>
        <v>0</v>
      </c>
      <c r="P24" s="4">
        <f>ROUND(MAX((O24-5000)*{0.03;0.1;0.2;0.25;0.3;0.35;0.45}-{0;210;1410;2660;4410;7160;15160},0),2)</f>
        <v>0</v>
      </c>
      <c r="Q24" s="4">
        <f t="shared" si="5"/>
        <v>0</v>
      </c>
    </row>
    <row r="25" spans="2:17" ht="20.100000000000001" customHeight="1">
      <c r="B25" s="4"/>
      <c r="C25" s="4"/>
      <c r="D25" s="4"/>
      <c r="E25" s="4"/>
      <c r="F25" s="4"/>
      <c r="G25" s="4"/>
      <c r="H25" s="4"/>
      <c r="I25" s="4"/>
      <c r="J25" s="5">
        <f t="shared" si="6"/>
        <v>0</v>
      </c>
      <c r="K25" s="4">
        <f t="shared" si="0"/>
        <v>0</v>
      </c>
      <c r="L25" s="4">
        <f t="shared" si="1"/>
        <v>0</v>
      </c>
      <c r="M25" s="4">
        <f t="shared" si="2"/>
        <v>0</v>
      </c>
      <c r="N25" s="4">
        <f t="shared" si="3"/>
        <v>0</v>
      </c>
      <c r="O25" s="4">
        <f t="shared" si="4"/>
        <v>0</v>
      </c>
      <c r="P25" s="4">
        <f>ROUND(MAX((O25-5000)*{0.03;0.1;0.2;0.25;0.3;0.35;0.45}-{0;210;1410;2660;4410;7160;15160},0),2)</f>
        <v>0</v>
      </c>
      <c r="Q25" s="4">
        <f t="shared" si="5"/>
        <v>0</v>
      </c>
    </row>
    <row r="26" spans="2:17" ht="20.100000000000001" customHeight="1">
      <c r="B26" s="5"/>
      <c r="C26" s="5"/>
      <c r="D26" s="5"/>
      <c r="E26" s="5"/>
      <c r="F26" s="5"/>
      <c r="G26" s="5"/>
      <c r="H26" s="5"/>
      <c r="I26" s="5"/>
      <c r="J26" s="5">
        <f t="shared" si="6"/>
        <v>0</v>
      </c>
      <c r="K26" s="4">
        <f t="shared" si="0"/>
        <v>0</v>
      </c>
      <c r="L26" s="4">
        <f t="shared" si="1"/>
        <v>0</v>
      </c>
      <c r="M26" s="4">
        <f t="shared" si="2"/>
        <v>0</v>
      </c>
      <c r="N26" s="4">
        <f t="shared" si="3"/>
        <v>0</v>
      </c>
      <c r="O26" s="4">
        <f t="shared" si="4"/>
        <v>0</v>
      </c>
      <c r="P26" s="4">
        <f>ROUND(MAX((O26-5000)*{0.03;0.1;0.2;0.25;0.3;0.35;0.45}-{0;210;1410;2660;4410;7160;15160},0),2)</f>
        <v>0</v>
      </c>
      <c r="Q26" s="4">
        <f t="shared" si="5"/>
        <v>0</v>
      </c>
    </row>
    <row r="27" spans="2:17" ht="20.100000000000001" customHeight="1">
      <c r="B27" s="4"/>
      <c r="C27" s="4"/>
      <c r="D27" s="4"/>
      <c r="E27" s="4"/>
      <c r="F27" s="4"/>
      <c r="G27" s="4"/>
      <c r="H27" s="4"/>
      <c r="I27" s="4"/>
      <c r="J27" s="5">
        <f t="shared" si="6"/>
        <v>0</v>
      </c>
      <c r="K27" s="4">
        <f t="shared" si="0"/>
        <v>0</v>
      </c>
      <c r="L27" s="4">
        <f t="shared" si="1"/>
        <v>0</v>
      </c>
      <c r="M27" s="4">
        <f t="shared" si="2"/>
        <v>0</v>
      </c>
      <c r="N27" s="4">
        <f t="shared" si="3"/>
        <v>0</v>
      </c>
      <c r="O27" s="4">
        <f t="shared" si="4"/>
        <v>0</v>
      </c>
      <c r="P27" s="4">
        <f>ROUND(MAX((O27-5000)*{0.03;0.1;0.2;0.25;0.3;0.35;0.45}-{0;210;1410;2660;4410;7160;15160},0),2)</f>
        <v>0</v>
      </c>
      <c r="Q27" s="4">
        <f t="shared" si="5"/>
        <v>0</v>
      </c>
    </row>
    <row r="28" spans="2:17" ht="20.100000000000001" customHeight="1">
      <c r="B28" s="5"/>
      <c r="C28" s="5"/>
      <c r="D28" s="5"/>
      <c r="E28" s="5"/>
      <c r="F28" s="5"/>
      <c r="G28" s="5"/>
      <c r="H28" s="5"/>
      <c r="I28" s="5"/>
      <c r="J28" s="5">
        <f t="shared" si="6"/>
        <v>0</v>
      </c>
      <c r="K28" s="4">
        <f t="shared" si="0"/>
        <v>0</v>
      </c>
      <c r="L28" s="4">
        <f t="shared" si="1"/>
        <v>0</v>
      </c>
      <c r="M28" s="4">
        <f t="shared" si="2"/>
        <v>0</v>
      </c>
      <c r="N28" s="4">
        <f t="shared" si="3"/>
        <v>0</v>
      </c>
      <c r="O28" s="4">
        <f t="shared" si="4"/>
        <v>0</v>
      </c>
      <c r="P28" s="4">
        <f>ROUND(MAX((O28-5000)*{0.03;0.1;0.2;0.25;0.3;0.35;0.45}-{0;210;1410;2660;4410;7160;15160},0),2)</f>
        <v>0</v>
      </c>
      <c r="Q28" s="4">
        <f t="shared" si="5"/>
        <v>0</v>
      </c>
    </row>
    <row r="29" spans="2:17" ht="20.100000000000001" customHeight="1">
      <c r="B29" s="4"/>
      <c r="C29" s="4"/>
      <c r="D29" s="4"/>
      <c r="E29" s="4"/>
      <c r="F29" s="4"/>
      <c r="G29" s="4"/>
      <c r="H29" s="4"/>
      <c r="I29" s="4"/>
      <c r="J29" s="5">
        <f t="shared" si="6"/>
        <v>0</v>
      </c>
      <c r="K29" s="4">
        <f t="shared" si="0"/>
        <v>0</v>
      </c>
      <c r="L29" s="4">
        <f t="shared" si="1"/>
        <v>0</v>
      </c>
      <c r="M29" s="4">
        <f t="shared" si="2"/>
        <v>0</v>
      </c>
      <c r="N29" s="4">
        <f t="shared" si="3"/>
        <v>0</v>
      </c>
      <c r="O29" s="4">
        <f t="shared" si="4"/>
        <v>0</v>
      </c>
      <c r="P29" s="4">
        <f>ROUND(MAX((O29-5000)*{0.03;0.1;0.2;0.25;0.3;0.35;0.45}-{0;210;1410;2660;4410;7160;15160},0),2)</f>
        <v>0</v>
      </c>
      <c r="Q29" s="4">
        <f t="shared" si="5"/>
        <v>0</v>
      </c>
    </row>
    <row r="30" spans="2:17" ht="20.100000000000001" customHeight="1">
      <c r="B30" s="5" t="s">
        <v>25</v>
      </c>
      <c r="C30" s="5"/>
      <c r="D30" s="5"/>
      <c r="E30" s="5">
        <f>SUM(E5:E29)</f>
        <v>24000</v>
      </c>
      <c r="F30" s="5">
        <f t="shared" ref="F30:N30" si="7">SUM(F5:F29)</f>
        <v>9700</v>
      </c>
      <c r="G30" s="5">
        <f t="shared" si="7"/>
        <v>750</v>
      </c>
      <c r="H30" s="5">
        <f t="shared" si="7"/>
        <v>750</v>
      </c>
      <c r="I30" s="5">
        <f t="shared" si="7"/>
        <v>2100</v>
      </c>
      <c r="J30" s="5">
        <f t="shared" si="7"/>
        <v>33100</v>
      </c>
      <c r="K30" s="5">
        <f t="shared" si="7"/>
        <v>2648</v>
      </c>
      <c r="L30" s="5">
        <f t="shared" si="7"/>
        <v>662</v>
      </c>
      <c r="M30" s="5">
        <f t="shared" si="7"/>
        <v>165.5</v>
      </c>
      <c r="N30" s="5">
        <f t="shared" si="7"/>
        <v>2317.0000000000005</v>
      </c>
      <c r="O30" s="4">
        <f t="shared" si="4"/>
        <v>27307.5</v>
      </c>
      <c r="P30" s="5">
        <f>SUM(P5:P29)</f>
        <v>219.23</v>
      </c>
      <c r="Q30" s="5">
        <f>SUM(Q5:Q29)</f>
        <v>29405.27</v>
      </c>
    </row>
  </sheetData>
  <protectedRanges>
    <protectedRange sqref="C5:D29" name="区域1"/>
  </protectedRanges>
  <mergeCells count="1">
    <mergeCell ref="B2:Q2"/>
  </mergeCells>
  <phoneticPr fontId="4" type="noConversion"/>
  <pageMargins left="0.7" right="0.7" top="0.75" bottom="0.75" header="0.3" footer="0.3"/>
  <pageSetup paperSize="9" orientation="portrait"/>
  <ignoredErrors>
    <ignoredError sqref="O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Hank</cp:lastModifiedBy>
  <dcterms:created xsi:type="dcterms:W3CDTF">2019-10-15T00:20:00Z</dcterms:created>
  <dcterms:modified xsi:type="dcterms:W3CDTF">2021-01-29T08:31:57Z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