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ED1BAA66-5157-4712-9627-0CD458A9E8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29" i="1" l="1"/>
  <c r="S27" i="1"/>
  <c r="R27" i="1"/>
  <c r="T27" i="1" s="1"/>
  <c r="O27" i="1"/>
  <c r="M27" i="1"/>
  <c r="K27" i="1"/>
  <c r="F27" i="1"/>
  <c r="S26" i="1"/>
  <c r="R26" i="1"/>
  <c r="T26" i="1" s="1"/>
  <c r="O26" i="1"/>
  <c r="M26" i="1"/>
  <c r="K26" i="1"/>
  <c r="F26" i="1"/>
  <c r="S25" i="1"/>
  <c r="R25" i="1"/>
  <c r="T25" i="1" s="1"/>
  <c r="O25" i="1"/>
  <c r="M25" i="1"/>
  <c r="K25" i="1"/>
  <c r="F25" i="1"/>
  <c r="S24" i="1"/>
  <c r="R24" i="1"/>
  <c r="T24" i="1" s="1"/>
  <c r="O24" i="1"/>
  <c r="M24" i="1"/>
  <c r="K24" i="1"/>
  <c r="F24" i="1"/>
  <c r="T23" i="1"/>
  <c r="S23" i="1"/>
  <c r="R23" i="1"/>
  <c r="O23" i="1"/>
  <c r="M23" i="1"/>
  <c r="K23" i="1"/>
  <c r="F23" i="1"/>
  <c r="T22" i="1"/>
  <c r="S22" i="1"/>
  <c r="R22" i="1"/>
  <c r="O22" i="1"/>
  <c r="M22" i="1"/>
  <c r="K22" i="1"/>
  <c r="F22" i="1"/>
  <c r="S21" i="1"/>
  <c r="R21" i="1"/>
  <c r="T21" i="1" s="1"/>
  <c r="O21" i="1"/>
  <c r="M21" i="1"/>
  <c r="K21" i="1"/>
  <c r="F21" i="1"/>
  <c r="S20" i="1"/>
  <c r="R20" i="1"/>
  <c r="T20" i="1" s="1"/>
  <c r="O20" i="1"/>
  <c r="M20" i="1"/>
  <c r="K20" i="1"/>
  <c r="F20" i="1"/>
  <c r="S19" i="1"/>
  <c r="R19" i="1"/>
  <c r="T19" i="1" s="1"/>
  <c r="O19" i="1"/>
  <c r="M19" i="1"/>
  <c r="K19" i="1"/>
  <c r="F19" i="1"/>
  <c r="S18" i="1"/>
  <c r="T18" i="1" s="1"/>
  <c r="R18" i="1"/>
  <c r="O18" i="1"/>
  <c r="M18" i="1"/>
  <c r="K18" i="1"/>
  <c r="F18" i="1"/>
  <c r="S17" i="1"/>
  <c r="R17" i="1"/>
  <c r="T17" i="1" s="1"/>
  <c r="O17" i="1"/>
  <c r="M17" i="1"/>
  <c r="K17" i="1"/>
  <c r="F17" i="1"/>
  <c r="S16" i="1"/>
  <c r="R16" i="1"/>
  <c r="T16" i="1" s="1"/>
  <c r="O16" i="1"/>
  <c r="M16" i="1"/>
  <c r="K16" i="1"/>
  <c r="F16" i="1"/>
  <c r="S15" i="1"/>
  <c r="R15" i="1"/>
  <c r="T15" i="1" s="1"/>
  <c r="O15" i="1"/>
  <c r="M15" i="1"/>
  <c r="K15" i="1"/>
  <c r="F15" i="1"/>
  <c r="T14" i="1"/>
  <c r="S14" i="1"/>
  <c r="R14" i="1"/>
  <c r="O14" i="1"/>
  <c r="M14" i="1"/>
  <c r="K14" i="1"/>
  <c r="F14" i="1"/>
  <c r="S13" i="1"/>
  <c r="R13" i="1"/>
  <c r="T13" i="1" s="1"/>
  <c r="O13" i="1"/>
  <c r="M13" i="1"/>
  <c r="K13" i="1"/>
  <c r="F13" i="1"/>
  <c r="S12" i="1"/>
  <c r="R12" i="1"/>
  <c r="T12" i="1" s="1"/>
  <c r="O12" i="1"/>
  <c r="M12" i="1"/>
  <c r="K12" i="1"/>
  <c r="F12" i="1"/>
  <c r="T11" i="1"/>
  <c r="S11" i="1"/>
  <c r="R11" i="1"/>
  <c r="O11" i="1"/>
  <c r="M11" i="1"/>
  <c r="K11" i="1"/>
  <c r="F11" i="1"/>
  <c r="T10" i="1"/>
  <c r="S10" i="1"/>
  <c r="R10" i="1"/>
  <c r="O10" i="1"/>
  <c r="M10" i="1"/>
  <c r="K10" i="1"/>
  <c r="F10" i="1"/>
  <c r="S9" i="1"/>
  <c r="R9" i="1"/>
  <c r="T9" i="1" s="1"/>
  <c r="O9" i="1"/>
  <c r="M9" i="1"/>
  <c r="K9" i="1"/>
  <c r="F9" i="1"/>
  <c r="F8" i="1"/>
  <c r="K8" i="1" s="1"/>
  <c r="M8" i="1" s="1"/>
  <c r="O7" i="1"/>
  <c r="F7" i="1"/>
  <c r="K7" i="1" s="1"/>
  <c r="M7" i="1" s="1"/>
  <c r="R7" i="1" s="1"/>
  <c r="F6" i="1"/>
  <c r="O6" i="1" s="1"/>
  <c r="F5" i="1"/>
  <c r="K5" i="1" s="1"/>
  <c r="M5" i="1" s="1"/>
  <c r="F4" i="1"/>
  <c r="O4" i="1" s="1"/>
  <c r="O8" i="1" l="1"/>
  <c r="R8" i="1" s="1"/>
  <c r="S8" i="1" s="1"/>
  <c r="T8" i="1" s="1"/>
  <c r="S7" i="1"/>
  <c r="T7" i="1" s="1"/>
  <c r="O5" i="1"/>
  <c r="O29" i="1" s="1"/>
  <c r="K4" i="1"/>
  <c r="F29" i="1"/>
  <c r="K6" i="1"/>
  <c r="M6" i="1" s="1"/>
  <c r="R6" i="1" s="1"/>
  <c r="S6" i="1" l="1"/>
  <c r="T6" i="1" s="1"/>
  <c r="K29" i="1"/>
  <c r="M4" i="1"/>
  <c r="R5" i="1"/>
  <c r="S5" i="1" l="1"/>
  <c r="T5" i="1" s="1"/>
  <c r="R4" i="1"/>
  <c r="M29" i="1"/>
  <c r="R29" i="1" l="1"/>
  <c r="S4" i="1"/>
  <c r="T4" i="1" s="1"/>
  <c r="T29" i="1" s="1"/>
</calcChain>
</file>

<file path=xl/sharedStrings.xml><?xml version="1.0" encoding="utf-8"?>
<sst xmlns="http://schemas.openxmlformats.org/spreadsheetml/2006/main" count="29" uniqueCount="27">
  <si>
    <t>姓名</t>
  </si>
  <si>
    <t>加班</t>
  </si>
  <si>
    <t>其它</t>
  </si>
  <si>
    <t>缺勤</t>
  </si>
  <si>
    <t>缺勤扣款</t>
  </si>
  <si>
    <t>林小青</t>
  </si>
  <si>
    <t>工  資  表</t>
    <phoneticPr fontId="10" type="noConversion"/>
  </si>
  <si>
    <t>序號</t>
    <phoneticPr fontId="10" type="noConversion"/>
  </si>
  <si>
    <t>應出勤</t>
    <phoneticPr fontId="10" type="noConversion"/>
  </si>
  <si>
    <t>月薪資</t>
    <phoneticPr fontId="10" type="noConversion"/>
  </si>
  <si>
    <t>日工資</t>
    <phoneticPr fontId="10" type="noConversion"/>
  </si>
  <si>
    <t>獎金</t>
    <phoneticPr fontId="10" type="noConversion"/>
  </si>
  <si>
    <t>補貼</t>
    <phoneticPr fontId="10" type="noConversion"/>
  </si>
  <si>
    <t>績效</t>
    <phoneticPr fontId="10" type="noConversion"/>
  </si>
  <si>
    <t>加班費</t>
    <phoneticPr fontId="10" type="noConversion"/>
  </si>
  <si>
    <t>加項合計</t>
    <phoneticPr fontId="10" type="noConversion"/>
  </si>
  <si>
    <t>罰款</t>
    <phoneticPr fontId="10" type="noConversion"/>
  </si>
  <si>
    <t>扣費2</t>
    <phoneticPr fontId="10" type="noConversion"/>
  </si>
  <si>
    <t>應付工資（元）</t>
    <phoneticPr fontId="10" type="noConversion"/>
  </si>
  <si>
    <t>個稅扣除</t>
    <phoneticPr fontId="10" type="noConversion"/>
  </si>
  <si>
    <t>實付工資</t>
    <phoneticPr fontId="10" type="noConversion"/>
  </si>
  <si>
    <t>簽字</t>
    <phoneticPr fontId="10" type="noConversion"/>
  </si>
  <si>
    <t>王勝利</t>
    <phoneticPr fontId="10" type="noConversion"/>
  </si>
  <si>
    <t>林大偉</t>
    <phoneticPr fontId="10" type="noConversion"/>
  </si>
  <si>
    <t>錢多多</t>
    <phoneticPr fontId="10" type="noConversion"/>
  </si>
  <si>
    <t>王曉華</t>
    <phoneticPr fontId="10" type="noConversion"/>
  </si>
  <si>
    <t>合計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</si>
</sst>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,##0.00;[Red]#,##0.00"/>
    <numFmt numFmtId="178" formatCode="0.00_ "/>
    <numFmt numFmtId="179" formatCode="0&quot;天&quot;"/>
    <numFmt numFmtId="182" formatCode="0.00_);[Red]\(0.00\)"/>
  </numFmts>
  <fonts count="11">
    <font>
      <sz val="11"/>
      <color theme="1"/>
      <name val="新細明體"/>
      <charset val="134"/>
      <scheme val="minor"/>
    </font>
    <font>
      <sz val="14"/>
      <color theme="1"/>
      <name val="华文楷体"/>
      <charset val="134"/>
    </font>
    <font>
      <b/>
      <sz val="28"/>
      <color theme="1"/>
      <name val="华文楷体"/>
      <charset val="134"/>
    </font>
    <font>
      <b/>
      <sz val="26"/>
      <color theme="1"/>
      <name val="华文楷体"/>
      <charset val="134"/>
    </font>
    <font>
      <b/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新細明體"/>
      <charset val="134"/>
      <scheme val="minor"/>
    </font>
    <font>
      <b/>
      <sz val="12"/>
      <color theme="1"/>
      <name val="微软雅黑"/>
      <charset val="134"/>
    </font>
    <font>
      <b/>
      <sz val="14"/>
      <color theme="1"/>
      <name val="华文楷体"/>
      <charset val="134"/>
    </font>
    <font>
      <b/>
      <sz val="18"/>
      <color theme="1"/>
      <name val="华文楷体"/>
      <charset val="134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6" tint="0.79995117038483843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>
      <alignment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9" fontId="5" fillId="3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9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  <xf numFmtId="182" fontId="6" fillId="2" borderId="4" xfId="0" applyNumberFormat="1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3" borderId="2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1">
    <dxf>
      <font>
        <strike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3"/>
  <sheetViews>
    <sheetView showGridLines="0" tabSelected="1" zoomScale="85" zoomScaleNormal="85" workbookViewId="0">
      <selection activeCell="AC9" sqref="AC9"/>
    </sheetView>
  </sheetViews>
  <sheetFormatPr defaultColWidth="9" defaultRowHeight="15.75"/>
  <cols>
    <col min="1" max="1" width="1.5703125" customWidth="1"/>
    <col min="2" max="2" width="5.85546875" style="2" customWidth="1"/>
    <col min="3" max="3" width="8.140625" style="2" customWidth="1"/>
    <col min="4" max="4" width="9" style="3"/>
    <col min="5" max="6" width="8.7109375" style="2" customWidth="1"/>
    <col min="7" max="7" width="7.140625" style="2" customWidth="1"/>
    <col min="8" max="9" width="7.5703125" style="2" customWidth="1"/>
    <col min="10" max="10" width="6.7109375" style="2" customWidth="1"/>
    <col min="11" max="11" width="8.42578125" style="2" customWidth="1"/>
    <col min="12" max="12" width="6.85546875" style="2" customWidth="1"/>
    <col min="13" max="13" width="10.85546875" style="2" customWidth="1"/>
    <col min="14" max="14" width="8" style="3" customWidth="1"/>
    <col min="15" max="15" width="6.85546875" style="2" customWidth="1"/>
    <col min="16" max="17" width="9.140625" style="2" customWidth="1"/>
    <col min="18" max="18" width="10.85546875" style="4" customWidth="1"/>
    <col min="19" max="19" width="11.42578125" style="4" customWidth="1"/>
    <col min="20" max="20" width="11.28515625" style="5" customWidth="1"/>
    <col min="21" max="21" width="10.85546875" customWidth="1"/>
  </cols>
  <sheetData>
    <row r="1" spans="2:21" ht="47.1" customHeight="1">
      <c r="B1" s="36" t="s">
        <v>6</v>
      </c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8"/>
      <c r="O1" s="37"/>
      <c r="P1" s="37"/>
      <c r="Q1" s="37"/>
      <c r="R1" s="37"/>
      <c r="S1" s="37"/>
      <c r="T1" s="39"/>
    </row>
    <row r="2" spans="2:21" ht="6" customHeight="1">
      <c r="B2" s="6"/>
      <c r="C2" s="6"/>
      <c r="D2" s="7"/>
      <c r="E2" s="6"/>
      <c r="F2" s="6"/>
      <c r="G2" s="6"/>
      <c r="H2" s="8"/>
      <c r="I2" s="8"/>
      <c r="J2" s="22"/>
      <c r="K2" s="22"/>
      <c r="L2" s="22"/>
      <c r="M2" s="22"/>
      <c r="N2" s="23"/>
      <c r="O2" s="22"/>
      <c r="P2" s="22"/>
      <c r="Q2" s="22"/>
      <c r="R2" s="22"/>
      <c r="S2" s="22"/>
      <c r="T2" s="29"/>
    </row>
    <row r="3" spans="2:21" ht="44.1" customHeight="1">
      <c r="B3" s="9" t="s">
        <v>7</v>
      </c>
      <c r="C3" s="10" t="s">
        <v>0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</v>
      </c>
      <c r="K3" s="10" t="s">
        <v>14</v>
      </c>
      <c r="L3" s="10" t="s">
        <v>2</v>
      </c>
      <c r="M3" s="10" t="s">
        <v>15</v>
      </c>
      <c r="N3" s="11" t="s">
        <v>3</v>
      </c>
      <c r="O3" s="24" t="s">
        <v>4</v>
      </c>
      <c r="P3" s="24" t="s">
        <v>16</v>
      </c>
      <c r="Q3" s="24" t="s">
        <v>17</v>
      </c>
      <c r="R3" s="10" t="s">
        <v>18</v>
      </c>
      <c r="S3" s="10" t="s">
        <v>19</v>
      </c>
      <c r="T3" s="30" t="s">
        <v>20</v>
      </c>
      <c r="U3" s="31" t="s">
        <v>21</v>
      </c>
    </row>
    <row r="4" spans="2:21" ht="20.100000000000001" customHeight="1">
      <c r="B4" s="12">
        <v>1</v>
      </c>
      <c r="C4" s="13" t="s">
        <v>22</v>
      </c>
      <c r="D4" s="14">
        <v>26</v>
      </c>
      <c r="E4" s="13">
        <v>6000</v>
      </c>
      <c r="F4" s="13">
        <f t="shared" ref="F4:F27" si="0">IF(C4="","0.00",E4/D4)</f>
        <v>230.76923076923077</v>
      </c>
      <c r="G4" s="13">
        <v>100</v>
      </c>
      <c r="H4" s="13">
        <v>100</v>
      </c>
      <c r="I4" s="13">
        <v>50</v>
      </c>
      <c r="J4" s="14">
        <v>4</v>
      </c>
      <c r="K4" s="13">
        <f t="shared" ref="K4:K27" si="1">IF(C4="","0.00",F4*J4)</f>
        <v>923.07692307692309</v>
      </c>
      <c r="L4" s="13">
        <v>0</v>
      </c>
      <c r="M4" s="25">
        <f>IF(C4="","0.00",E4+K4+L4+I4+H4+G4)</f>
        <v>7173.0769230769229</v>
      </c>
      <c r="N4" s="14"/>
      <c r="O4" s="13">
        <f t="shared" ref="O4:O27" si="2">IF(C4="","0.00",F4*N4)</f>
        <v>0</v>
      </c>
      <c r="P4" s="13"/>
      <c r="Q4" s="13"/>
      <c r="R4" s="25">
        <f>IF(C4="","0.00",M4-O4-P4-Q4)</f>
        <v>7173.0769230769229</v>
      </c>
      <c r="S4" s="25">
        <f>IF(C4="","0",ROUND(MAX((R4-5000)*{0.03;0.1;0.2;0.25;0.3;0.35;0.45}-{0;210;1410;2660;4410;7160;15160},0),2))</f>
        <v>65.19</v>
      </c>
      <c r="T4" s="32">
        <f t="shared" ref="T4:T27" si="3">R4-S4</f>
        <v>7107.8869230769233</v>
      </c>
      <c r="U4" s="33" t="s">
        <v>22</v>
      </c>
    </row>
    <row r="5" spans="2:21" ht="20.100000000000001" customHeight="1">
      <c r="B5" s="15">
        <v>2</v>
      </c>
      <c r="C5" s="16" t="s">
        <v>23</v>
      </c>
      <c r="D5" s="14">
        <v>26</v>
      </c>
      <c r="E5" s="13">
        <v>6000</v>
      </c>
      <c r="F5" s="13">
        <f t="shared" si="0"/>
        <v>230.76923076923077</v>
      </c>
      <c r="G5" s="13">
        <v>100</v>
      </c>
      <c r="H5" s="13">
        <v>100</v>
      </c>
      <c r="I5" s="13">
        <v>50</v>
      </c>
      <c r="J5" s="26">
        <v>4</v>
      </c>
      <c r="K5" s="13">
        <f t="shared" si="1"/>
        <v>923.07692307692309</v>
      </c>
      <c r="L5" s="13">
        <v>0</v>
      </c>
      <c r="M5" s="25">
        <f t="shared" ref="M5:M27" si="4">IF(C5="","0.00",E5+K5+L5+I5+H5+G5)</f>
        <v>7173.0769230769229</v>
      </c>
      <c r="N5" s="26"/>
      <c r="O5" s="13">
        <f t="shared" si="2"/>
        <v>0</v>
      </c>
      <c r="P5" s="16"/>
      <c r="Q5" s="16"/>
      <c r="R5" s="25">
        <f t="shared" ref="R5:R27" si="5">IF(C5="","0.00",M5-O5-P5-Q5)</f>
        <v>7173.0769230769229</v>
      </c>
      <c r="S5" s="25">
        <f>IF(C5="","0",ROUND(MAX((R5-5000)*{0.03;0.1;0.2;0.25;0.3;0.35;0.45}-{0;210;1410;2660;4410;7160;15160},0),2))</f>
        <v>65.19</v>
      </c>
      <c r="T5" s="32">
        <f t="shared" si="3"/>
        <v>7107.8869230769233</v>
      </c>
      <c r="U5" s="33"/>
    </row>
    <row r="6" spans="2:21" ht="20.100000000000001" customHeight="1">
      <c r="B6" s="12">
        <v>3</v>
      </c>
      <c r="C6" s="13" t="s">
        <v>24</v>
      </c>
      <c r="D6" s="14">
        <v>26</v>
      </c>
      <c r="E6" s="13">
        <v>6000</v>
      </c>
      <c r="F6" s="13">
        <f t="shared" si="0"/>
        <v>230.76923076923077</v>
      </c>
      <c r="G6" s="13">
        <v>100</v>
      </c>
      <c r="H6" s="13">
        <v>100</v>
      </c>
      <c r="I6" s="13">
        <v>50</v>
      </c>
      <c r="J6" s="14"/>
      <c r="K6" s="13">
        <f t="shared" si="1"/>
        <v>0</v>
      </c>
      <c r="L6" s="13">
        <v>0</v>
      </c>
      <c r="M6" s="25">
        <f t="shared" si="4"/>
        <v>6250</v>
      </c>
      <c r="N6" s="14">
        <v>2</v>
      </c>
      <c r="O6" s="13">
        <f t="shared" si="2"/>
        <v>461.53846153846155</v>
      </c>
      <c r="P6" s="13"/>
      <c r="Q6" s="13"/>
      <c r="R6" s="25">
        <f t="shared" si="5"/>
        <v>5788.4615384615381</v>
      </c>
      <c r="S6" s="25">
        <f>IF(C6="","0",ROUND(MAX((R6-5000)*{0.03;0.1;0.2;0.25;0.3;0.35;0.45}-{0;210;1410;2660;4410;7160;15160},0),2))</f>
        <v>23.65</v>
      </c>
      <c r="T6" s="32">
        <f t="shared" si="3"/>
        <v>5764.8115384615385</v>
      </c>
      <c r="U6" s="33"/>
    </row>
    <row r="7" spans="2:21" ht="20.100000000000001" customHeight="1">
      <c r="B7" s="15">
        <v>4</v>
      </c>
      <c r="C7" s="16" t="s">
        <v>5</v>
      </c>
      <c r="D7" s="14">
        <v>26</v>
      </c>
      <c r="E7" s="13">
        <v>6000</v>
      </c>
      <c r="F7" s="13">
        <f t="shared" si="0"/>
        <v>230.76923076923077</v>
      </c>
      <c r="G7" s="13">
        <v>100</v>
      </c>
      <c r="H7" s="13">
        <v>100</v>
      </c>
      <c r="I7" s="13">
        <v>50</v>
      </c>
      <c r="J7" s="26">
        <v>4</v>
      </c>
      <c r="K7" s="13">
        <f t="shared" si="1"/>
        <v>923.07692307692309</v>
      </c>
      <c r="L7" s="13">
        <v>0</v>
      </c>
      <c r="M7" s="25">
        <f t="shared" si="4"/>
        <v>7173.0769230769229</v>
      </c>
      <c r="N7" s="26"/>
      <c r="O7" s="13">
        <f t="shared" si="2"/>
        <v>0</v>
      </c>
      <c r="P7" s="16"/>
      <c r="Q7" s="16"/>
      <c r="R7" s="25">
        <f t="shared" si="5"/>
        <v>7173.0769230769229</v>
      </c>
      <c r="S7" s="25">
        <f>IF(C7="","0",ROUND(MAX((R7-5000)*{0.03;0.1;0.2;0.25;0.3;0.35;0.45}-{0;210;1410;2660;4410;7160;15160},0),2))</f>
        <v>65.19</v>
      </c>
      <c r="T7" s="32">
        <f t="shared" si="3"/>
        <v>7107.8869230769233</v>
      </c>
      <c r="U7" s="33" t="s">
        <v>5</v>
      </c>
    </row>
    <row r="8" spans="2:21" ht="20.100000000000001" customHeight="1">
      <c r="B8" s="12">
        <v>5</v>
      </c>
      <c r="C8" s="13" t="s">
        <v>25</v>
      </c>
      <c r="D8" s="14">
        <v>26</v>
      </c>
      <c r="E8" s="13">
        <v>6000</v>
      </c>
      <c r="F8" s="13">
        <f t="shared" si="0"/>
        <v>230.76923076923077</v>
      </c>
      <c r="G8" s="13">
        <v>100</v>
      </c>
      <c r="H8" s="13">
        <v>100</v>
      </c>
      <c r="I8" s="13">
        <v>50</v>
      </c>
      <c r="J8" s="14"/>
      <c r="K8" s="13">
        <f t="shared" si="1"/>
        <v>0</v>
      </c>
      <c r="L8" s="13">
        <v>0</v>
      </c>
      <c r="M8" s="25">
        <f t="shared" si="4"/>
        <v>6250</v>
      </c>
      <c r="N8" s="14">
        <v>1</v>
      </c>
      <c r="O8" s="13">
        <f t="shared" si="2"/>
        <v>230.76923076923077</v>
      </c>
      <c r="P8" s="13"/>
      <c r="Q8" s="13"/>
      <c r="R8" s="25">
        <f t="shared" si="5"/>
        <v>6019.2307692307695</v>
      </c>
      <c r="S8" s="25">
        <f>IF(C8="","0",ROUND(MAX((R8-5000)*{0.03;0.1;0.2;0.25;0.3;0.35;0.45}-{0;210;1410;2660;4410;7160;15160},0),2))</f>
        <v>30.58</v>
      </c>
      <c r="T8" s="32">
        <f t="shared" si="3"/>
        <v>5988.6507692307696</v>
      </c>
      <c r="U8" s="33"/>
    </row>
    <row r="9" spans="2:21" ht="20.100000000000001" customHeight="1">
      <c r="B9" s="15">
        <v>6</v>
      </c>
      <c r="C9" s="16"/>
      <c r="D9" s="14"/>
      <c r="E9" s="13"/>
      <c r="F9" s="13" t="str">
        <f t="shared" si="0"/>
        <v>0.00</v>
      </c>
      <c r="G9" s="13"/>
      <c r="H9" s="13"/>
      <c r="I9" s="13"/>
      <c r="J9" s="26"/>
      <c r="K9" s="13" t="str">
        <f t="shared" si="1"/>
        <v>0.00</v>
      </c>
      <c r="L9" s="13"/>
      <c r="M9" s="25" t="str">
        <f t="shared" si="4"/>
        <v>0.00</v>
      </c>
      <c r="N9" s="26"/>
      <c r="O9" s="13" t="str">
        <f t="shared" si="2"/>
        <v>0.00</v>
      </c>
      <c r="P9" s="16"/>
      <c r="Q9" s="16"/>
      <c r="R9" s="25" t="str">
        <f t="shared" si="5"/>
        <v>0.00</v>
      </c>
      <c r="S9" s="25" t="str">
        <f>IF(C9="","0",ROUND(MAX((R9-5000)*{0.03;0.1;0.2;0.25;0.3;0.35;0.45}-{0;210;1410;2660;4410;7160;15160},0),2))</f>
        <v>0</v>
      </c>
      <c r="T9" s="32">
        <f t="shared" si="3"/>
        <v>0</v>
      </c>
      <c r="U9" s="33"/>
    </row>
    <row r="10" spans="2:21" ht="20.100000000000001" customHeight="1">
      <c r="B10" s="12">
        <v>7</v>
      </c>
      <c r="C10" s="13"/>
      <c r="D10" s="14"/>
      <c r="E10" s="13"/>
      <c r="F10" s="13" t="str">
        <f t="shared" si="0"/>
        <v>0.00</v>
      </c>
      <c r="G10" s="13"/>
      <c r="H10" s="13"/>
      <c r="I10" s="13"/>
      <c r="J10" s="14"/>
      <c r="K10" s="13" t="str">
        <f t="shared" si="1"/>
        <v>0.00</v>
      </c>
      <c r="L10" s="13"/>
      <c r="M10" s="25" t="str">
        <f t="shared" si="4"/>
        <v>0.00</v>
      </c>
      <c r="N10" s="14"/>
      <c r="O10" s="13" t="str">
        <f t="shared" si="2"/>
        <v>0.00</v>
      </c>
      <c r="P10" s="13"/>
      <c r="Q10" s="13"/>
      <c r="R10" s="25" t="str">
        <f t="shared" si="5"/>
        <v>0.00</v>
      </c>
      <c r="S10" s="25" t="str">
        <f>IF(C10="","0",ROUND(MAX((R10-5000)*{0.03;0.1;0.2;0.25;0.3;0.35;0.45}-{0;210;1410;2660;4410;7160;15160},0),2))</f>
        <v>0</v>
      </c>
      <c r="T10" s="32">
        <f t="shared" si="3"/>
        <v>0</v>
      </c>
      <c r="U10" s="33"/>
    </row>
    <row r="11" spans="2:21" ht="20.100000000000001" customHeight="1">
      <c r="B11" s="15">
        <v>8</v>
      </c>
      <c r="C11" s="16"/>
      <c r="D11" s="14"/>
      <c r="E11" s="13"/>
      <c r="F11" s="13" t="str">
        <f t="shared" si="0"/>
        <v>0.00</v>
      </c>
      <c r="G11" s="13"/>
      <c r="H11" s="13"/>
      <c r="I11" s="13"/>
      <c r="J11" s="26"/>
      <c r="K11" s="13" t="str">
        <f t="shared" si="1"/>
        <v>0.00</v>
      </c>
      <c r="L11" s="13"/>
      <c r="M11" s="25" t="str">
        <f t="shared" si="4"/>
        <v>0.00</v>
      </c>
      <c r="N11" s="26"/>
      <c r="O11" s="13" t="str">
        <f t="shared" si="2"/>
        <v>0.00</v>
      </c>
      <c r="P11" s="16"/>
      <c r="Q11" s="16"/>
      <c r="R11" s="25" t="str">
        <f t="shared" si="5"/>
        <v>0.00</v>
      </c>
      <c r="S11" s="25" t="str">
        <f>IF(C11="","0",ROUND(MAX((R11-5000)*{0.03;0.1;0.2;0.25;0.3;0.35;0.45}-{0;210;1410;2660;4410;7160;15160},0),2))</f>
        <v>0</v>
      </c>
      <c r="T11" s="32">
        <f t="shared" si="3"/>
        <v>0</v>
      </c>
      <c r="U11" s="33"/>
    </row>
    <row r="12" spans="2:21" ht="20.100000000000001" customHeight="1">
      <c r="B12" s="12">
        <v>9</v>
      </c>
      <c r="C12" s="13"/>
      <c r="D12" s="14"/>
      <c r="E12" s="13"/>
      <c r="F12" s="13" t="str">
        <f t="shared" si="0"/>
        <v>0.00</v>
      </c>
      <c r="G12" s="13"/>
      <c r="H12" s="13"/>
      <c r="I12" s="13"/>
      <c r="J12" s="14"/>
      <c r="K12" s="13" t="str">
        <f t="shared" si="1"/>
        <v>0.00</v>
      </c>
      <c r="L12" s="13"/>
      <c r="M12" s="25" t="str">
        <f t="shared" si="4"/>
        <v>0.00</v>
      </c>
      <c r="N12" s="14"/>
      <c r="O12" s="13" t="str">
        <f t="shared" si="2"/>
        <v>0.00</v>
      </c>
      <c r="P12" s="13"/>
      <c r="Q12" s="13"/>
      <c r="R12" s="25" t="str">
        <f t="shared" si="5"/>
        <v>0.00</v>
      </c>
      <c r="S12" s="25" t="str">
        <f>IF(C12="","0",ROUND(MAX((R12-5000)*{0.03;0.1;0.2;0.25;0.3;0.35;0.45}-{0;210;1410;2660;4410;7160;15160},0),2))</f>
        <v>0</v>
      </c>
      <c r="T12" s="32">
        <f t="shared" si="3"/>
        <v>0</v>
      </c>
      <c r="U12" s="33"/>
    </row>
    <row r="13" spans="2:21" ht="20.100000000000001" customHeight="1">
      <c r="B13" s="15">
        <v>10</v>
      </c>
      <c r="C13" s="16"/>
      <c r="D13" s="14"/>
      <c r="E13" s="13"/>
      <c r="F13" s="13" t="str">
        <f t="shared" si="0"/>
        <v>0.00</v>
      </c>
      <c r="G13" s="13"/>
      <c r="H13" s="13"/>
      <c r="I13" s="13"/>
      <c r="J13" s="26"/>
      <c r="K13" s="13" t="str">
        <f t="shared" si="1"/>
        <v>0.00</v>
      </c>
      <c r="L13" s="13"/>
      <c r="M13" s="25" t="str">
        <f t="shared" si="4"/>
        <v>0.00</v>
      </c>
      <c r="N13" s="26"/>
      <c r="O13" s="13" t="str">
        <f t="shared" si="2"/>
        <v>0.00</v>
      </c>
      <c r="P13" s="16"/>
      <c r="Q13" s="16"/>
      <c r="R13" s="25" t="str">
        <f t="shared" si="5"/>
        <v>0.00</v>
      </c>
      <c r="S13" s="25" t="str">
        <f>IF(C13="","0",ROUND(MAX((R13-5000)*{0.03;0.1;0.2;0.25;0.3;0.35;0.45}-{0;210;1410;2660;4410;7160;15160},0),2))</f>
        <v>0</v>
      </c>
      <c r="T13" s="32">
        <f t="shared" si="3"/>
        <v>0</v>
      </c>
      <c r="U13" s="33"/>
    </row>
    <row r="14" spans="2:21" ht="20.100000000000001" customHeight="1">
      <c r="B14" s="12">
        <v>11</v>
      </c>
      <c r="C14" s="13"/>
      <c r="D14" s="14"/>
      <c r="E14" s="13"/>
      <c r="F14" s="13" t="str">
        <f t="shared" si="0"/>
        <v>0.00</v>
      </c>
      <c r="G14" s="13"/>
      <c r="H14" s="13"/>
      <c r="I14" s="13"/>
      <c r="J14" s="14"/>
      <c r="K14" s="13" t="str">
        <f t="shared" si="1"/>
        <v>0.00</v>
      </c>
      <c r="L14" s="13"/>
      <c r="M14" s="25" t="str">
        <f t="shared" si="4"/>
        <v>0.00</v>
      </c>
      <c r="N14" s="14"/>
      <c r="O14" s="13" t="str">
        <f t="shared" si="2"/>
        <v>0.00</v>
      </c>
      <c r="P14" s="13"/>
      <c r="Q14" s="13"/>
      <c r="R14" s="25" t="str">
        <f t="shared" si="5"/>
        <v>0.00</v>
      </c>
      <c r="S14" s="25" t="str">
        <f>IF(C14="","0",ROUND(MAX((R14-5000)*{0.03;0.1;0.2;0.25;0.3;0.35;0.45}-{0;210;1410;2660;4410;7160;15160},0),2))</f>
        <v>0</v>
      </c>
      <c r="T14" s="32">
        <f t="shared" si="3"/>
        <v>0</v>
      </c>
      <c r="U14" s="33"/>
    </row>
    <row r="15" spans="2:21" ht="20.100000000000001" customHeight="1">
      <c r="B15" s="15">
        <v>12</v>
      </c>
      <c r="C15" s="16"/>
      <c r="D15" s="14"/>
      <c r="E15" s="13"/>
      <c r="F15" s="13" t="str">
        <f t="shared" si="0"/>
        <v>0.00</v>
      </c>
      <c r="G15" s="13"/>
      <c r="H15" s="13"/>
      <c r="I15" s="13"/>
      <c r="J15" s="26"/>
      <c r="K15" s="13" t="str">
        <f t="shared" si="1"/>
        <v>0.00</v>
      </c>
      <c r="L15" s="13"/>
      <c r="M15" s="25" t="str">
        <f t="shared" si="4"/>
        <v>0.00</v>
      </c>
      <c r="N15" s="26"/>
      <c r="O15" s="13" t="str">
        <f t="shared" si="2"/>
        <v>0.00</v>
      </c>
      <c r="P15" s="16"/>
      <c r="Q15" s="16"/>
      <c r="R15" s="25" t="str">
        <f t="shared" si="5"/>
        <v>0.00</v>
      </c>
      <c r="S15" s="25" t="str">
        <f>IF(C15="","0",ROUND(MAX((R15-5000)*{0.03;0.1;0.2;0.25;0.3;0.35;0.45}-{0;210;1410;2660;4410;7160;15160},0),2))</f>
        <v>0</v>
      </c>
      <c r="T15" s="32">
        <f t="shared" si="3"/>
        <v>0</v>
      </c>
      <c r="U15" s="33"/>
    </row>
    <row r="16" spans="2:21" ht="20.100000000000001" customHeight="1">
      <c r="B16" s="12">
        <v>13</v>
      </c>
      <c r="C16" s="13"/>
      <c r="D16" s="14"/>
      <c r="E16" s="13"/>
      <c r="F16" s="13" t="str">
        <f t="shared" si="0"/>
        <v>0.00</v>
      </c>
      <c r="G16" s="13"/>
      <c r="H16" s="13"/>
      <c r="I16" s="13"/>
      <c r="J16" s="14"/>
      <c r="K16" s="13" t="str">
        <f t="shared" si="1"/>
        <v>0.00</v>
      </c>
      <c r="L16" s="13"/>
      <c r="M16" s="25" t="str">
        <f t="shared" si="4"/>
        <v>0.00</v>
      </c>
      <c r="N16" s="14"/>
      <c r="O16" s="13" t="str">
        <f t="shared" si="2"/>
        <v>0.00</v>
      </c>
      <c r="P16" s="13"/>
      <c r="Q16" s="13"/>
      <c r="R16" s="25" t="str">
        <f t="shared" si="5"/>
        <v>0.00</v>
      </c>
      <c r="S16" s="25" t="str">
        <f>IF(C16="","0",ROUND(MAX((R16-5000)*{0.03;0.1;0.2;0.25;0.3;0.35;0.45}-{0;210;1410;2660;4410;7160;15160},0),2))</f>
        <v>0</v>
      </c>
      <c r="T16" s="32">
        <f t="shared" si="3"/>
        <v>0</v>
      </c>
      <c r="U16" s="33"/>
    </row>
    <row r="17" spans="2:21" ht="20.100000000000001" customHeight="1">
      <c r="B17" s="15">
        <v>14</v>
      </c>
      <c r="C17" s="16"/>
      <c r="D17" s="14"/>
      <c r="E17" s="13"/>
      <c r="F17" s="13" t="str">
        <f t="shared" si="0"/>
        <v>0.00</v>
      </c>
      <c r="G17" s="13"/>
      <c r="H17" s="13"/>
      <c r="I17" s="13"/>
      <c r="J17" s="26"/>
      <c r="K17" s="13" t="str">
        <f t="shared" si="1"/>
        <v>0.00</v>
      </c>
      <c r="L17" s="13"/>
      <c r="M17" s="25" t="str">
        <f t="shared" si="4"/>
        <v>0.00</v>
      </c>
      <c r="N17" s="26"/>
      <c r="O17" s="13" t="str">
        <f t="shared" si="2"/>
        <v>0.00</v>
      </c>
      <c r="P17" s="16"/>
      <c r="Q17" s="16"/>
      <c r="R17" s="25" t="str">
        <f t="shared" si="5"/>
        <v>0.00</v>
      </c>
      <c r="S17" s="25" t="str">
        <f>IF(C17="","0",ROUND(MAX((R17-5000)*{0.03;0.1;0.2;0.25;0.3;0.35;0.45}-{0;210;1410;2660;4410;7160;15160},0),2))</f>
        <v>0</v>
      </c>
      <c r="T17" s="32">
        <f t="shared" si="3"/>
        <v>0</v>
      </c>
      <c r="U17" s="33"/>
    </row>
    <row r="18" spans="2:21" ht="20.100000000000001" customHeight="1">
      <c r="B18" s="12">
        <v>15</v>
      </c>
      <c r="C18" s="13"/>
      <c r="D18" s="14"/>
      <c r="E18" s="13"/>
      <c r="F18" s="13" t="str">
        <f t="shared" si="0"/>
        <v>0.00</v>
      </c>
      <c r="G18" s="13"/>
      <c r="H18" s="13"/>
      <c r="I18" s="13"/>
      <c r="J18" s="14"/>
      <c r="K18" s="13" t="str">
        <f t="shared" si="1"/>
        <v>0.00</v>
      </c>
      <c r="L18" s="13"/>
      <c r="M18" s="25" t="str">
        <f t="shared" si="4"/>
        <v>0.00</v>
      </c>
      <c r="N18" s="14"/>
      <c r="O18" s="13" t="str">
        <f t="shared" si="2"/>
        <v>0.00</v>
      </c>
      <c r="P18" s="13"/>
      <c r="Q18" s="13"/>
      <c r="R18" s="25" t="str">
        <f t="shared" si="5"/>
        <v>0.00</v>
      </c>
      <c r="S18" s="25" t="str">
        <f>IF(C18="","0",ROUND(MAX((R18-5000)*{0.03;0.1;0.2;0.25;0.3;0.35;0.45}-{0;210;1410;2660;4410;7160;15160},0),2))</f>
        <v>0</v>
      </c>
      <c r="T18" s="32">
        <f t="shared" si="3"/>
        <v>0</v>
      </c>
      <c r="U18" s="33"/>
    </row>
    <row r="19" spans="2:21" ht="20.100000000000001" customHeight="1">
      <c r="B19" s="15">
        <v>16</v>
      </c>
      <c r="C19" s="16"/>
      <c r="D19" s="14"/>
      <c r="E19" s="13"/>
      <c r="F19" s="13" t="str">
        <f t="shared" si="0"/>
        <v>0.00</v>
      </c>
      <c r="G19" s="13"/>
      <c r="H19" s="13"/>
      <c r="I19" s="13"/>
      <c r="J19" s="26"/>
      <c r="K19" s="13" t="str">
        <f t="shared" si="1"/>
        <v>0.00</v>
      </c>
      <c r="L19" s="13"/>
      <c r="M19" s="25" t="str">
        <f t="shared" si="4"/>
        <v>0.00</v>
      </c>
      <c r="N19" s="26"/>
      <c r="O19" s="13" t="str">
        <f t="shared" si="2"/>
        <v>0.00</v>
      </c>
      <c r="P19" s="16"/>
      <c r="Q19" s="16"/>
      <c r="R19" s="25" t="str">
        <f t="shared" si="5"/>
        <v>0.00</v>
      </c>
      <c r="S19" s="25" t="str">
        <f>IF(C19="","0",ROUND(MAX((R19-5000)*{0.03;0.1;0.2;0.25;0.3;0.35;0.45}-{0;210;1410;2660;4410;7160;15160},0),2))</f>
        <v>0</v>
      </c>
      <c r="T19" s="32">
        <f t="shared" si="3"/>
        <v>0</v>
      </c>
      <c r="U19" s="33"/>
    </row>
    <row r="20" spans="2:21" ht="20.100000000000001" customHeight="1">
      <c r="B20" s="12">
        <v>17</v>
      </c>
      <c r="C20" s="13"/>
      <c r="D20" s="14"/>
      <c r="E20" s="13"/>
      <c r="F20" s="13" t="str">
        <f t="shared" si="0"/>
        <v>0.00</v>
      </c>
      <c r="G20" s="13"/>
      <c r="H20" s="13"/>
      <c r="I20" s="13"/>
      <c r="J20" s="14"/>
      <c r="K20" s="13" t="str">
        <f t="shared" si="1"/>
        <v>0.00</v>
      </c>
      <c r="L20" s="13"/>
      <c r="M20" s="25" t="str">
        <f t="shared" si="4"/>
        <v>0.00</v>
      </c>
      <c r="N20" s="14"/>
      <c r="O20" s="13" t="str">
        <f t="shared" si="2"/>
        <v>0.00</v>
      </c>
      <c r="P20" s="13"/>
      <c r="Q20" s="13"/>
      <c r="R20" s="25" t="str">
        <f t="shared" si="5"/>
        <v>0.00</v>
      </c>
      <c r="S20" s="25" t="str">
        <f>IF(C20="","0",ROUND(MAX((R20-5000)*{0.03;0.1;0.2;0.25;0.3;0.35;0.45}-{0;210;1410;2660;4410;7160;15160},0),2))</f>
        <v>0</v>
      </c>
      <c r="T20" s="32">
        <f t="shared" si="3"/>
        <v>0</v>
      </c>
      <c r="U20" s="33"/>
    </row>
    <row r="21" spans="2:21" ht="20.100000000000001" customHeight="1">
      <c r="B21" s="15">
        <v>18</v>
      </c>
      <c r="C21" s="16"/>
      <c r="D21" s="14"/>
      <c r="E21" s="13"/>
      <c r="F21" s="13" t="str">
        <f t="shared" si="0"/>
        <v>0.00</v>
      </c>
      <c r="G21" s="13"/>
      <c r="H21" s="13"/>
      <c r="I21" s="13"/>
      <c r="J21" s="26"/>
      <c r="K21" s="13" t="str">
        <f t="shared" si="1"/>
        <v>0.00</v>
      </c>
      <c r="L21" s="13"/>
      <c r="M21" s="25" t="str">
        <f t="shared" si="4"/>
        <v>0.00</v>
      </c>
      <c r="N21" s="26"/>
      <c r="O21" s="13" t="str">
        <f t="shared" si="2"/>
        <v>0.00</v>
      </c>
      <c r="P21" s="16"/>
      <c r="Q21" s="16"/>
      <c r="R21" s="25" t="str">
        <f t="shared" si="5"/>
        <v>0.00</v>
      </c>
      <c r="S21" s="25" t="str">
        <f>IF(C21="","0",ROUND(MAX((R21-5000)*{0.03;0.1;0.2;0.25;0.3;0.35;0.45}-{0;210;1410;2660;4410;7160;15160},0),2))</f>
        <v>0</v>
      </c>
      <c r="T21" s="32">
        <f t="shared" si="3"/>
        <v>0</v>
      </c>
      <c r="U21" s="33"/>
    </row>
    <row r="22" spans="2:21" ht="20.100000000000001" customHeight="1">
      <c r="B22" s="12">
        <v>19</v>
      </c>
      <c r="C22" s="13"/>
      <c r="D22" s="14"/>
      <c r="E22" s="13"/>
      <c r="F22" s="13" t="str">
        <f t="shared" si="0"/>
        <v>0.00</v>
      </c>
      <c r="G22" s="13"/>
      <c r="H22" s="13"/>
      <c r="I22" s="13"/>
      <c r="J22" s="14"/>
      <c r="K22" s="13" t="str">
        <f t="shared" si="1"/>
        <v>0.00</v>
      </c>
      <c r="L22" s="13"/>
      <c r="M22" s="25" t="str">
        <f t="shared" si="4"/>
        <v>0.00</v>
      </c>
      <c r="N22" s="14"/>
      <c r="O22" s="13" t="str">
        <f t="shared" si="2"/>
        <v>0.00</v>
      </c>
      <c r="P22" s="13"/>
      <c r="Q22" s="13"/>
      <c r="R22" s="25" t="str">
        <f t="shared" si="5"/>
        <v>0.00</v>
      </c>
      <c r="S22" s="25" t="str">
        <f>IF(C22="","0",ROUND(MAX((R22-5000)*{0.03;0.1;0.2;0.25;0.3;0.35;0.45}-{0;210;1410;2660;4410;7160;15160},0),2))</f>
        <v>0</v>
      </c>
      <c r="T22" s="32">
        <f t="shared" si="3"/>
        <v>0</v>
      </c>
      <c r="U22" s="33"/>
    </row>
    <row r="23" spans="2:21" ht="20.100000000000001" customHeight="1">
      <c r="B23" s="15">
        <v>20</v>
      </c>
      <c r="C23" s="16"/>
      <c r="D23" s="14"/>
      <c r="E23" s="13"/>
      <c r="F23" s="13" t="str">
        <f t="shared" si="0"/>
        <v>0.00</v>
      </c>
      <c r="G23" s="13"/>
      <c r="H23" s="13"/>
      <c r="I23" s="13"/>
      <c r="J23" s="26"/>
      <c r="K23" s="13" t="str">
        <f t="shared" si="1"/>
        <v>0.00</v>
      </c>
      <c r="L23" s="13"/>
      <c r="M23" s="25" t="str">
        <f t="shared" si="4"/>
        <v>0.00</v>
      </c>
      <c r="N23" s="26"/>
      <c r="O23" s="13" t="str">
        <f t="shared" si="2"/>
        <v>0.00</v>
      </c>
      <c r="P23" s="16"/>
      <c r="Q23" s="16"/>
      <c r="R23" s="25" t="str">
        <f t="shared" si="5"/>
        <v>0.00</v>
      </c>
      <c r="S23" s="25" t="str">
        <f>IF(C23="","0",ROUND(MAX((R23-5000)*{0.03;0.1;0.2;0.25;0.3;0.35;0.45}-{0;210;1410;2660;4410;7160;15160},0),2))</f>
        <v>0</v>
      </c>
      <c r="T23" s="32">
        <f t="shared" si="3"/>
        <v>0</v>
      </c>
      <c r="U23" s="33"/>
    </row>
    <row r="24" spans="2:21" ht="20.100000000000001" customHeight="1">
      <c r="B24" s="12">
        <v>21</v>
      </c>
      <c r="C24" s="13"/>
      <c r="D24" s="14"/>
      <c r="E24" s="13"/>
      <c r="F24" s="13" t="str">
        <f t="shared" si="0"/>
        <v>0.00</v>
      </c>
      <c r="G24" s="13"/>
      <c r="H24" s="13"/>
      <c r="I24" s="13"/>
      <c r="J24" s="14"/>
      <c r="K24" s="13" t="str">
        <f t="shared" si="1"/>
        <v>0.00</v>
      </c>
      <c r="L24" s="13"/>
      <c r="M24" s="25" t="str">
        <f t="shared" si="4"/>
        <v>0.00</v>
      </c>
      <c r="N24" s="14"/>
      <c r="O24" s="13" t="str">
        <f t="shared" si="2"/>
        <v>0.00</v>
      </c>
      <c r="P24" s="13"/>
      <c r="Q24" s="13"/>
      <c r="R24" s="25" t="str">
        <f t="shared" si="5"/>
        <v>0.00</v>
      </c>
      <c r="S24" s="25" t="str">
        <f>IF(C24="","0",ROUND(MAX((R24-5000)*{0.03;0.1;0.2;0.25;0.3;0.35;0.45}-{0;210;1410;2660;4410;7160;15160},0),2))</f>
        <v>0</v>
      </c>
      <c r="T24" s="32">
        <f t="shared" si="3"/>
        <v>0</v>
      </c>
      <c r="U24" s="33"/>
    </row>
    <row r="25" spans="2:21" ht="20.100000000000001" customHeight="1">
      <c r="B25" s="15">
        <v>22</v>
      </c>
      <c r="C25" s="16"/>
      <c r="D25" s="14"/>
      <c r="E25" s="13"/>
      <c r="F25" s="13" t="str">
        <f t="shared" si="0"/>
        <v>0.00</v>
      </c>
      <c r="G25" s="13"/>
      <c r="H25" s="13"/>
      <c r="I25" s="13"/>
      <c r="J25" s="26"/>
      <c r="K25" s="13" t="str">
        <f t="shared" si="1"/>
        <v>0.00</v>
      </c>
      <c r="L25" s="13"/>
      <c r="M25" s="25" t="str">
        <f t="shared" si="4"/>
        <v>0.00</v>
      </c>
      <c r="N25" s="26"/>
      <c r="O25" s="13" t="str">
        <f t="shared" si="2"/>
        <v>0.00</v>
      </c>
      <c r="P25" s="16"/>
      <c r="Q25" s="16"/>
      <c r="R25" s="25" t="str">
        <f t="shared" si="5"/>
        <v>0.00</v>
      </c>
      <c r="S25" s="25" t="str">
        <f>IF(C25="","0",ROUND(MAX((R25-5000)*{0.03;0.1;0.2;0.25;0.3;0.35;0.45}-{0;210;1410;2660;4410;7160;15160},0),2))</f>
        <v>0</v>
      </c>
      <c r="T25" s="32">
        <f t="shared" si="3"/>
        <v>0</v>
      </c>
      <c r="U25" s="33"/>
    </row>
    <row r="26" spans="2:21" ht="20.100000000000001" customHeight="1">
      <c r="B26" s="12">
        <v>23</v>
      </c>
      <c r="C26" s="13"/>
      <c r="D26" s="14"/>
      <c r="E26" s="13"/>
      <c r="F26" s="13" t="str">
        <f t="shared" si="0"/>
        <v>0.00</v>
      </c>
      <c r="G26" s="13"/>
      <c r="H26" s="13"/>
      <c r="I26" s="13"/>
      <c r="J26" s="14"/>
      <c r="K26" s="13" t="str">
        <f t="shared" si="1"/>
        <v>0.00</v>
      </c>
      <c r="L26" s="13"/>
      <c r="M26" s="25" t="str">
        <f t="shared" si="4"/>
        <v>0.00</v>
      </c>
      <c r="N26" s="14"/>
      <c r="O26" s="13" t="str">
        <f t="shared" si="2"/>
        <v>0.00</v>
      </c>
      <c r="P26" s="13"/>
      <c r="Q26" s="13"/>
      <c r="R26" s="25" t="str">
        <f t="shared" si="5"/>
        <v>0.00</v>
      </c>
      <c r="S26" s="25" t="str">
        <f>IF(C26="","0",ROUND(MAX((R26-5000)*{0.03;0.1;0.2;0.25;0.3;0.35;0.45}-{0;210;1410;2660;4410;7160;15160},0),2))</f>
        <v>0</v>
      </c>
      <c r="T26" s="32">
        <f t="shared" si="3"/>
        <v>0</v>
      </c>
      <c r="U26" s="33"/>
    </row>
    <row r="27" spans="2:21" ht="20.100000000000001" customHeight="1">
      <c r="B27" s="15">
        <v>24</v>
      </c>
      <c r="C27" s="16"/>
      <c r="D27" s="14"/>
      <c r="E27" s="13"/>
      <c r="F27" s="13" t="str">
        <f t="shared" si="0"/>
        <v>0.00</v>
      </c>
      <c r="G27" s="13"/>
      <c r="H27" s="13"/>
      <c r="I27" s="13"/>
      <c r="J27" s="26"/>
      <c r="K27" s="13" t="str">
        <f t="shared" si="1"/>
        <v>0.00</v>
      </c>
      <c r="L27" s="13"/>
      <c r="M27" s="25" t="str">
        <f t="shared" si="4"/>
        <v>0.00</v>
      </c>
      <c r="N27" s="26"/>
      <c r="O27" s="13" t="str">
        <f t="shared" si="2"/>
        <v>0.00</v>
      </c>
      <c r="P27" s="16"/>
      <c r="Q27" s="16"/>
      <c r="R27" s="25" t="str">
        <f t="shared" si="5"/>
        <v>0.00</v>
      </c>
      <c r="S27" s="25" t="str">
        <f>IF(C27="","0",ROUND(MAX((R27-5000)*{0.03;0.1;0.2;0.25;0.3;0.35;0.45}-{0;210;1410;2660;4410;7160;15160},0),2))</f>
        <v>0</v>
      </c>
      <c r="T27" s="32">
        <f t="shared" si="3"/>
        <v>0</v>
      </c>
      <c r="U27" s="33"/>
    </row>
    <row r="28" spans="2:21" ht="20.100000000000001" customHeight="1">
      <c r="B28" s="15"/>
      <c r="C28" s="16"/>
      <c r="D28" s="14"/>
      <c r="E28" s="13"/>
      <c r="F28" s="13"/>
      <c r="G28" s="13"/>
      <c r="H28" s="13"/>
      <c r="I28" s="13"/>
      <c r="J28" s="26"/>
      <c r="K28" s="13"/>
      <c r="L28" s="13"/>
      <c r="M28" s="25"/>
      <c r="N28" s="26"/>
      <c r="O28" s="13"/>
      <c r="P28" s="16"/>
      <c r="Q28" s="16"/>
      <c r="R28" s="25"/>
      <c r="S28" s="25"/>
      <c r="T28" s="32"/>
      <c r="U28" s="33"/>
    </row>
    <row r="29" spans="2:21" ht="30" customHeight="1">
      <c r="B29" s="40" t="s">
        <v>26</v>
      </c>
      <c r="C29" s="41"/>
      <c r="D29" s="17"/>
      <c r="E29" s="18">
        <f>SUM(E4:E27)</f>
        <v>30000</v>
      </c>
      <c r="F29" s="18">
        <f>SUM(F4:F27)</f>
        <v>1153.8461538461538</v>
      </c>
      <c r="G29" s="18"/>
      <c r="H29" s="18"/>
      <c r="I29" s="18"/>
      <c r="J29" s="18"/>
      <c r="K29" s="18">
        <f t="shared" ref="K29:O29" si="6">SUM(K4:K27)</f>
        <v>2769.2307692307695</v>
      </c>
      <c r="L29" s="18"/>
      <c r="M29" s="18">
        <f t="shared" si="6"/>
        <v>34019.230769230766</v>
      </c>
      <c r="N29" s="17"/>
      <c r="O29" s="18">
        <f t="shared" si="6"/>
        <v>692.30769230769238</v>
      </c>
      <c r="P29" s="18"/>
      <c r="Q29" s="18"/>
      <c r="R29" s="18">
        <f>SUM(R4:R27)</f>
        <v>33326.923076923078</v>
      </c>
      <c r="S29" s="18"/>
      <c r="T29" s="18">
        <f>SUM(T4:T27)</f>
        <v>33077.123076923075</v>
      </c>
      <c r="U29" s="34"/>
    </row>
    <row r="30" spans="2:21" s="1" customFormat="1" ht="6.95" customHeight="1">
      <c r="B30" s="42"/>
      <c r="C30" s="42"/>
      <c r="D30" s="19"/>
      <c r="E30" s="20"/>
      <c r="F30" s="20"/>
      <c r="G30" s="20"/>
      <c r="H30" s="20"/>
      <c r="I30" s="20"/>
      <c r="J30" s="27"/>
      <c r="K30" s="27"/>
      <c r="L30" s="20"/>
      <c r="M30" s="20"/>
      <c r="N30" s="43"/>
      <c r="O30" s="44"/>
      <c r="P30" s="28"/>
      <c r="Q30" s="28"/>
      <c r="R30" s="27"/>
      <c r="S30" s="27"/>
      <c r="T30" s="35"/>
    </row>
    <row r="31" spans="2:21" s="1" customFormat="1" ht="18.75">
      <c r="B31" s="21"/>
      <c r="C31" s="42"/>
      <c r="D31" s="45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42"/>
      <c r="P31" s="42"/>
      <c r="Q31" s="42"/>
      <c r="R31" s="46"/>
      <c r="S31" s="46"/>
      <c r="T31" s="47"/>
    </row>
    <row r="32" spans="2:21" s="1" customFormat="1" ht="18.75">
      <c r="B32" s="21"/>
      <c r="C32" s="42"/>
      <c r="D32" s="45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42"/>
      <c r="P32" s="42"/>
      <c r="Q32" s="42"/>
      <c r="R32" s="46"/>
      <c r="S32" s="46"/>
      <c r="T32" s="47"/>
    </row>
    <row r="33" spans="2:20" s="1" customFormat="1" ht="18.75">
      <c r="B33" s="21"/>
      <c r="C33" s="42"/>
      <c r="D33" s="45"/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42"/>
      <c r="P33" s="42"/>
      <c r="Q33" s="42"/>
      <c r="R33" s="46"/>
      <c r="S33" s="46"/>
      <c r="T33" s="47"/>
    </row>
  </sheetData>
  <mergeCells count="7">
    <mergeCell ref="C32:T32"/>
    <mergeCell ref="C33:T33"/>
    <mergeCell ref="B1:T1"/>
    <mergeCell ref="B29:C29"/>
    <mergeCell ref="B30:C30"/>
    <mergeCell ref="N30:O30"/>
    <mergeCell ref="C31:T31"/>
  </mergeCells>
  <phoneticPr fontId="10" type="noConversion"/>
  <conditionalFormatting sqref="B4:V28">
    <cfRule type="expression" dxfId="0" priority="1">
      <formula>$U4&lt;&gt;""</formula>
    </cfRule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taotao</dc:creator>
  <cp:lastModifiedBy>Hank</cp:lastModifiedBy>
  <dcterms:created xsi:type="dcterms:W3CDTF">2019-06-20T06:01:00Z</dcterms:created>
  <dcterms:modified xsi:type="dcterms:W3CDTF">2021-01-29T08:29:38Z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