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92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<sst xmlns="http://schemas.openxmlformats.org/spreadsheetml/2006/main" count="57" uniqueCount="36">
  <si>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1序</t>
  </si>
  <si>
    <t>2序</t>
  </si>
  <si>
    <t>3序</t>
  </si>
  <si>
    <t>4序</t>
  </si>
  <si>
    <t>5序</t>
  </si>
  <si>
    <t>6序</t>
  </si>
  <si>
    <t>7序</t>
  </si>
  <si>
    <t>8序</t>
  </si>
  <si>
    <t>9序</t>
  </si>
  <si>
    <t>10序</t>
  </si>
  <si>
    <t xml:space="preserve">          人力資源管理實用工具——薪酬福利——薪酬管理工具</t>
  </si>
  <si>
    <t>薪酬等級設計及工資標準計算表（示例）</t>
  </si>
  <si>
    <t>說明：以下分別為“各崗位所對應的薪酬等級的薪點值”以及“各崗位對應的年薪”，其中數值以及薪酬等級設計為類比資料以及參考示例，企業應根據自身實際情況對其中的標準值、薪酬等級設計、以及級差進行相應的調整。標準值以“等級六”第1序列中數值為基準，並按不同級差得出不同序列的標準值，然後按照不同等級得出相應的薪資標準。（內含自動計算公式）</t>
  </si>
  <si>
    <t>表一： 各崗位對應薪酬等級的薪點值</t>
  </si>
  <si>
    <t>級差為1.2</t>
  </si>
  <si>
    <t>級差為1.25</t>
  </si>
  <si>
    <t>級差為1.3</t>
  </si>
  <si>
    <t>級差為1.35</t>
  </si>
  <si>
    <t>級差為1.4</t>
  </si>
  <si>
    <t>級差為1.45</t>
  </si>
  <si>
    <t>級差為1.5</t>
  </si>
  <si>
    <t>級差為1.6</t>
  </si>
  <si>
    <t>級差為1.8</t>
  </si>
  <si>
    <t>等級十一</t>
  </si>
  <si>
    <t>等級十</t>
  </si>
  <si>
    <t>等級九</t>
  </si>
  <si>
    <t>等級八</t>
  </si>
  <si>
    <t>等級七</t>
  </si>
  <si>
    <t>等級六</t>
  </si>
  <si>
    <t>等級五</t>
  </si>
  <si>
    <t>等級四</t>
  </si>
  <si>
    <t>等級三</t>
  </si>
  <si>
    <t>等級二</t>
  </si>
  <si>
    <t>等級一</t>
  </si>
  <si>
    <t>建議薪點值為6元/點.月</t>
  </si>
  <si>
    <t>表二：各崗位對應的年薪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</si>
</sst>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_ "/>
    <numFmt numFmtId="189" formatCode="0.0_ "/>
  </numFmts>
  <fonts count="50">
    <font>
      <sz val="11"/>
      <color theme="1"/>
      <name val="Calibri"/>
      <family val="1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华文细黑"/>
      <family val="0"/>
    </font>
    <font>
      <sz val="12"/>
      <name val="微软雅黑"/>
      <family val="2"/>
    </font>
    <font>
      <sz val="11"/>
      <color indexed="8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b/>
      <sz val="18"/>
      <color indexed="9"/>
      <name val="微软雅黑"/>
      <family val="2"/>
    </font>
    <font>
      <b/>
      <sz val="20"/>
      <color indexed="30"/>
      <name val="微软雅黑"/>
      <family val="2"/>
    </font>
    <font>
      <b/>
      <sz val="16"/>
      <color indexed="30"/>
      <name val="华文细黑"/>
      <family val="0"/>
    </font>
    <font>
      <sz val="11"/>
      <color indexed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20"/>
      <name val="新細明體"/>
      <family val="1"/>
    </font>
    <font>
      <sz val="11"/>
      <color indexed="17"/>
      <name val="新細明體"/>
      <family val="1"/>
    </font>
    <font>
      <b/>
      <sz val="11"/>
      <color indexed="8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0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sz val="11"/>
      <color indexed="62"/>
      <name val="新細明體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b/>
      <sz val="10"/>
      <name val="Calibri"/>
      <family val="1"/>
    </font>
    <font>
      <sz val="10"/>
      <name val="Calibri"/>
      <family val="1"/>
    </font>
    <font>
      <sz val="10"/>
      <color theme="1"/>
      <name val="Calibri"/>
      <family val="1"/>
    </font>
    <font>
      <b/>
      <sz val="18"/>
      <color theme="0"/>
      <name val="微软雅黑"/>
      <family val="2"/>
    </font>
    <font>
      <b/>
      <sz val="20"/>
      <color rgb="FF0070C0"/>
      <name val="微软雅黑"/>
      <family val="2"/>
    </font>
    <font>
      <b/>
      <sz val="16"/>
      <color rgb="FF0070C0"/>
      <name val="华文细黑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9" fontId="44" fillId="0" borderId="10" xfId="0" applyNumberFormat="1" applyFont="1" applyFill="1" applyBorder="1" applyAlignment="1">
      <alignment horizontal="center" wrapText="1"/>
    </xf>
    <xf numFmtId="9" fontId="45" fillId="0" borderId="10" xfId="0" applyNumberFormat="1" applyFont="1" applyFill="1" applyBorder="1" applyAlignment="1">
      <alignment horizontal="center" wrapText="1"/>
    </xf>
    <xf numFmtId="188" fontId="45" fillId="0" borderId="10" xfId="0" applyNumberFormat="1" applyFont="1" applyFill="1" applyBorder="1" applyAlignment="1">
      <alignment horizontal="center" wrapText="1"/>
    </xf>
    <xf numFmtId="9" fontId="45" fillId="0" borderId="11" xfId="0" applyNumberFormat="1" applyFont="1" applyBorder="1" applyAlignment="1">
      <alignment horizontal="center" wrapText="1"/>
    </xf>
    <xf numFmtId="9" fontId="45" fillId="0" borderId="12" xfId="0" applyNumberFormat="1" applyFont="1" applyBorder="1" applyAlignment="1">
      <alignment horizontal="center" wrapText="1"/>
    </xf>
    <xf numFmtId="9" fontId="45" fillId="0" borderId="13" xfId="0" applyNumberFormat="1" applyFont="1" applyFill="1" applyBorder="1" applyAlignment="1">
      <alignment horizontal="center" wrapText="1"/>
    </xf>
    <xf numFmtId="188" fontId="45" fillId="0" borderId="14" xfId="0" applyNumberFormat="1" applyFont="1" applyFill="1" applyBorder="1" applyAlignment="1">
      <alignment horizontal="center" wrapText="1"/>
    </xf>
    <xf numFmtId="9" fontId="45" fillId="0" borderId="15" xfId="0" applyNumberFormat="1" applyFont="1" applyFill="1" applyBorder="1" applyAlignment="1">
      <alignment horizontal="center" wrapText="1"/>
    </xf>
    <xf numFmtId="9" fontId="45" fillId="0" borderId="16" xfId="0" applyNumberFormat="1" applyFont="1" applyFill="1" applyBorder="1" applyAlignment="1">
      <alignment horizontal="center" wrapText="1"/>
    </xf>
    <xf numFmtId="188" fontId="45" fillId="0" borderId="16" xfId="0" applyNumberFormat="1" applyFont="1" applyFill="1" applyBorder="1" applyAlignment="1">
      <alignment horizontal="center" wrapText="1"/>
    </xf>
    <xf numFmtId="188" fontId="45" fillId="0" borderId="17" xfId="0" applyNumberFormat="1" applyFont="1" applyFill="1" applyBorder="1" applyAlignment="1">
      <alignment horizontal="center" wrapText="1"/>
    </xf>
    <xf numFmtId="9" fontId="44" fillId="0" borderId="12" xfId="0" applyNumberFormat="1" applyFont="1" applyBorder="1" applyAlignment="1">
      <alignment horizontal="center" wrapText="1"/>
    </xf>
    <xf numFmtId="9" fontId="44" fillId="0" borderId="18" xfId="0" applyNumberFormat="1" applyFont="1" applyBorder="1" applyAlignment="1">
      <alignment horizontal="center" wrapText="1"/>
    </xf>
    <xf numFmtId="9" fontId="44" fillId="0" borderId="16" xfId="0" applyNumberFormat="1" applyFont="1" applyFill="1" applyBorder="1" applyAlignment="1">
      <alignment horizontal="center" wrapText="1"/>
    </xf>
    <xf numFmtId="189" fontId="45" fillId="0" borderId="10" xfId="0" applyNumberFormat="1" applyFont="1" applyFill="1" applyBorder="1" applyAlignment="1">
      <alignment horizontal="center" wrapText="1"/>
    </xf>
    <xf numFmtId="0" fontId="46" fillId="0" borderId="0" xfId="0" applyFont="1" applyAlignment="1">
      <alignment vertical="center"/>
    </xf>
    <xf numFmtId="9" fontId="45" fillId="0" borderId="11" xfId="0" applyNumberFormat="1" applyFont="1" applyFill="1" applyBorder="1" applyAlignment="1">
      <alignment horizontal="center" wrapText="1"/>
    </xf>
    <xf numFmtId="9" fontId="45" fillId="0" borderId="12" xfId="0" applyNumberFormat="1" applyFont="1" applyFill="1" applyBorder="1" applyAlignment="1">
      <alignment horizontal="center" wrapText="1"/>
    </xf>
    <xf numFmtId="188" fontId="44" fillId="0" borderId="12" xfId="0" applyNumberFormat="1" applyFont="1" applyFill="1" applyBorder="1" applyAlignment="1">
      <alignment horizontal="center" wrapText="1"/>
    </xf>
    <xf numFmtId="188" fontId="44" fillId="0" borderId="18" xfId="0" applyNumberFormat="1" applyFont="1" applyFill="1" applyBorder="1" applyAlignment="1">
      <alignment horizontal="center" wrapText="1"/>
    </xf>
    <xf numFmtId="189" fontId="45" fillId="0" borderId="16" xfId="0" applyNumberFormat="1" applyFont="1" applyFill="1" applyBorder="1" applyAlignment="1">
      <alignment horizontal="center" wrapText="1"/>
    </xf>
    <xf numFmtId="9" fontId="45" fillId="33" borderId="13" xfId="0" applyNumberFormat="1" applyFont="1" applyFill="1" applyBorder="1" applyAlignment="1">
      <alignment horizontal="center" wrapText="1"/>
    </xf>
    <xf numFmtId="9" fontId="45" fillId="33" borderId="10" xfId="0" applyNumberFormat="1" applyFont="1" applyFill="1" applyBorder="1" applyAlignment="1">
      <alignment horizontal="center" wrapText="1"/>
    </xf>
    <xf numFmtId="9" fontId="44" fillId="33" borderId="10" xfId="0" applyNumberFormat="1" applyFont="1" applyFill="1" applyBorder="1" applyAlignment="1">
      <alignment horizontal="center" wrapText="1"/>
    </xf>
    <xf numFmtId="188" fontId="45" fillId="33" borderId="10" xfId="0" applyNumberFormat="1" applyFont="1" applyFill="1" applyBorder="1" applyAlignment="1">
      <alignment horizontal="center" wrapText="1"/>
    </xf>
    <xf numFmtId="188" fontId="45" fillId="33" borderId="14" xfId="0" applyNumberFormat="1" applyFont="1" applyFill="1" applyBorder="1" applyAlignment="1">
      <alignment horizontal="center" wrapText="1"/>
    </xf>
    <xf numFmtId="189" fontId="45" fillId="33" borderId="10" xfId="0" applyNumberFormat="1" applyFont="1" applyFill="1" applyBorder="1" applyAlignment="1">
      <alignment horizontal="center" wrapText="1"/>
    </xf>
    <xf numFmtId="0" fontId="47" fillId="34" borderId="0" xfId="0" applyFont="1" applyFill="1" applyAlignment="1" applyProtection="1">
      <alignment horizontal="left" vertical="center"/>
      <protection/>
    </xf>
    <xf numFmtId="0" fontId="48" fillId="0" borderId="19" xfId="0" applyFont="1" applyBorder="1" applyAlignment="1">
      <alignment horizontal="center" vertical="center"/>
    </xf>
    <xf numFmtId="0" fontId="2" fillId="0" borderId="0" xfId="0" applyNumberFormat="1" applyFont="1" applyAlignment="1" applyProtection="1">
      <alignment horizontal="center" vertical="center" wrapText="1"/>
      <protection/>
    </xf>
    <xf numFmtId="9" fontId="49" fillId="0" borderId="0" xfId="0" applyNumberFormat="1" applyFont="1" applyBorder="1" applyAlignment="1">
      <alignment horizontal="center" vertical="center" wrapText="1"/>
    </xf>
    <xf numFmtId="9" fontId="44" fillId="0" borderId="0" xfId="0" applyNumberFormat="1" applyFont="1" applyFill="1" applyBorder="1" applyAlignment="1">
      <alignment horizontal="left" wrapText="1"/>
    </xf>
    <xf numFmtId="0" fontId="4" fillId="35" borderId="20" xfId="0" applyFont="1" applyFill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1</xdr:col>
      <xdr:colOff>76200</xdr:colOff>
      <xdr:row>0</xdr:row>
      <xdr:rowOff>523875</xdr:rowOff>
    </xdr:to>
    <xdr:pic>
      <xdr:nvPicPr>
        <xdr:cNvPr id="1" name="图片 2" descr="d:\我的文档\桌面\8029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F33" sqref="F33"/>
    </sheetView>
  </sheetViews>
  <sheetFormatPr defaultColWidth="9.140625" defaultRowHeight="15"/>
  <cols>
    <col min="1" max="1" width="6.28125" style="0" customWidth="1"/>
    <col min="2" max="3" width="6.140625" style="0" customWidth="1"/>
    <col min="4" max="4" width="8.7109375" style="0" customWidth="1"/>
    <col min="5" max="14" width="10.140625" style="0" customWidth="1"/>
  </cols>
  <sheetData>
    <row r="1" spans="1:14" ht="47.25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39.75" customHeight="1" thickBot="1">
      <c r="A2" s="31" t="s">
        <v>11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76.5" customHeight="1" thickBot="1">
      <c r="A3" s="35" t="s">
        <v>12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27" customHeight="1" thickBot="1">
      <c r="A4" s="33" t="s">
        <v>13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7.25" customHeight="1">
      <c r="A5" s="6"/>
      <c r="B5" s="7"/>
      <c r="C5" s="7"/>
      <c r="D5" s="7"/>
      <c r="E5" s="7"/>
      <c r="F5" s="14" t="s">
        <v>14</v>
      </c>
      <c r="G5" s="14" t="s">
        <v>15</v>
      </c>
      <c r="H5" s="14" t="s">
        <v>16</v>
      </c>
      <c r="I5" s="14" t="s">
        <v>17</v>
      </c>
      <c r="J5" s="14" t="s">
        <v>18</v>
      </c>
      <c r="K5" s="14" t="s">
        <v>19</v>
      </c>
      <c r="L5" s="14" t="s">
        <v>20</v>
      </c>
      <c r="M5" s="14" t="s">
        <v>21</v>
      </c>
      <c r="N5" s="15" t="s">
        <v>22</v>
      </c>
    </row>
    <row r="6" spans="1:14" ht="17.25" customHeight="1">
      <c r="A6" s="8"/>
      <c r="B6" s="4"/>
      <c r="C6" s="4"/>
      <c r="D6" s="4"/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5" t="s">
        <v>5</v>
      </c>
      <c r="K6" s="5" t="s">
        <v>6</v>
      </c>
      <c r="L6" s="5" t="s">
        <v>7</v>
      </c>
      <c r="M6" s="5" t="s">
        <v>8</v>
      </c>
      <c r="N6" s="9" t="s">
        <v>9</v>
      </c>
    </row>
    <row r="7" spans="1:14" ht="17.25" customHeight="1">
      <c r="A7" s="8">
        <v>1.25</v>
      </c>
      <c r="B7" s="4"/>
      <c r="C7" s="4"/>
      <c r="D7" s="3" t="s">
        <v>23</v>
      </c>
      <c r="E7" s="5">
        <f>E12*A7</f>
        <v>250</v>
      </c>
      <c r="F7" s="5">
        <f>F12*A7</f>
        <v>300</v>
      </c>
      <c r="G7" s="5">
        <f>G12*A7</f>
        <v>375</v>
      </c>
      <c r="H7" s="5">
        <f>H12*A7</f>
        <v>487.5</v>
      </c>
      <c r="I7" s="5">
        <f>I12*A7</f>
        <v>658.125</v>
      </c>
      <c r="J7" s="5">
        <f>J12*A7</f>
        <v>921.3749999999999</v>
      </c>
      <c r="K7" s="5">
        <f>K12*A7</f>
        <v>1335.9937499999999</v>
      </c>
      <c r="L7" s="5">
        <f>L12*A7</f>
        <v>2003.9906249999995</v>
      </c>
      <c r="M7" s="5">
        <f>M12*A7</f>
        <v>3206.3849999999998</v>
      </c>
      <c r="N7" s="9">
        <f>N12*A7</f>
        <v>5771.4929999999995</v>
      </c>
    </row>
    <row r="8" spans="1:14" ht="17.25" customHeight="1">
      <c r="A8" s="8">
        <v>1.2</v>
      </c>
      <c r="B8" s="4"/>
      <c r="C8" s="4"/>
      <c r="D8" s="3" t="s">
        <v>24</v>
      </c>
      <c r="E8" s="5">
        <f>E12*A8</f>
        <v>240</v>
      </c>
      <c r="F8" s="5">
        <f>F12*A8</f>
        <v>288</v>
      </c>
      <c r="G8" s="5">
        <f>G12*A8</f>
        <v>360</v>
      </c>
      <c r="H8" s="5">
        <f>H12*A8</f>
        <v>468</v>
      </c>
      <c r="I8" s="5">
        <f>I12*A8</f>
        <v>631.8</v>
      </c>
      <c r="J8" s="5">
        <f>J12*A8</f>
        <v>884.5199999999999</v>
      </c>
      <c r="K8" s="5">
        <f>K12*A8</f>
        <v>1282.5539999999999</v>
      </c>
      <c r="L8" s="5">
        <f>L12*A8</f>
        <v>1923.8309999999994</v>
      </c>
      <c r="M8" s="5">
        <f>M12*A8</f>
        <v>3078.1295999999998</v>
      </c>
      <c r="N8" s="9">
        <f>N12*A8</f>
        <v>5540.633279999999</v>
      </c>
    </row>
    <row r="9" spans="1:14" ht="17.25" customHeight="1">
      <c r="A9" s="8">
        <v>1.15</v>
      </c>
      <c r="B9" s="4"/>
      <c r="C9" s="4"/>
      <c r="D9" s="3" t="s">
        <v>25</v>
      </c>
      <c r="E9" s="5">
        <f>E12*A9</f>
        <v>229.99999999999997</v>
      </c>
      <c r="F9" s="5">
        <f>F12*A9</f>
        <v>276</v>
      </c>
      <c r="G9" s="5">
        <f>G12*A9</f>
        <v>345</v>
      </c>
      <c r="H9" s="5">
        <f>H12*A9</f>
        <v>448.49999999999994</v>
      </c>
      <c r="I9" s="5">
        <f>I12*A9</f>
        <v>605.4749999999999</v>
      </c>
      <c r="J9" s="5">
        <f>J12*A9</f>
        <v>847.6649999999998</v>
      </c>
      <c r="K9" s="5">
        <f>K12*A9</f>
        <v>1229.1142499999996</v>
      </c>
      <c r="L9" s="5">
        <f>L12*A9</f>
        <v>1843.6713749999994</v>
      </c>
      <c r="M9" s="5">
        <f>M12*A9</f>
        <v>2949.8741999999993</v>
      </c>
      <c r="N9" s="9">
        <f>N12*A9</f>
        <v>5309.773559999999</v>
      </c>
    </row>
    <row r="10" spans="1:14" ht="17.25" customHeight="1">
      <c r="A10" s="8">
        <v>1.1</v>
      </c>
      <c r="B10" s="4"/>
      <c r="C10" s="4"/>
      <c r="D10" s="3" t="s">
        <v>26</v>
      </c>
      <c r="E10" s="5">
        <f>E12*A10</f>
        <v>220.00000000000003</v>
      </c>
      <c r="F10" s="5">
        <f>F12*A10</f>
        <v>264</v>
      </c>
      <c r="G10" s="5">
        <f>G12*A10</f>
        <v>330</v>
      </c>
      <c r="H10" s="5">
        <f>H12*A10</f>
        <v>429.00000000000006</v>
      </c>
      <c r="I10" s="5">
        <f>I12*A10</f>
        <v>579.1500000000001</v>
      </c>
      <c r="J10" s="5">
        <f>J12*A10</f>
        <v>810.81</v>
      </c>
      <c r="K10" s="5">
        <f>K12*A10</f>
        <v>1175.6744999999999</v>
      </c>
      <c r="L10" s="5">
        <f>L12*A10</f>
        <v>1763.5117499999997</v>
      </c>
      <c r="M10" s="5">
        <f>M12*A10</f>
        <v>2821.6187999999997</v>
      </c>
      <c r="N10" s="9">
        <f>N12*A10</f>
        <v>5078.91384</v>
      </c>
    </row>
    <row r="11" spans="1:14" ht="17.25" customHeight="1">
      <c r="A11" s="8">
        <v>1.05</v>
      </c>
      <c r="B11" s="4"/>
      <c r="C11" s="4"/>
      <c r="D11" s="3" t="s">
        <v>27</v>
      </c>
      <c r="E11" s="5">
        <f>E12*A11</f>
        <v>210</v>
      </c>
      <c r="F11" s="5">
        <f>F12*A11</f>
        <v>252</v>
      </c>
      <c r="G11" s="5">
        <f>G12*A11</f>
        <v>315</v>
      </c>
      <c r="H11" s="5">
        <f>H12*A11</f>
        <v>409.5</v>
      </c>
      <c r="I11" s="5">
        <f>I12*1.05</f>
        <v>552.825</v>
      </c>
      <c r="J11" s="5">
        <f>J12*A11</f>
        <v>773.9549999999999</v>
      </c>
      <c r="K11" s="5">
        <f>K12*A11</f>
        <v>1122.2347499999998</v>
      </c>
      <c r="L11" s="5">
        <f>L12*A11</f>
        <v>1683.3521249999997</v>
      </c>
      <c r="M11" s="5">
        <f>M12*A11</f>
        <v>2693.3633999999997</v>
      </c>
      <c r="N11" s="9">
        <f>N12*A11</f>
        <v>4848.05412</v>
      </c>
    </row>
    <row r="12" spans="1:14" ht="17.25" customHeight="1">
      <c r="A12" s="24">
        <v>1</v>
      </c>
      <c r="B12" s="25"/>
      <c r="C12" s="25"/>
      <c r="D12" s="26" t="s">
        <v>28</v>
      </c>
      <c r="E12" s="27">
        <v>200</v>
      </c>
      <c r="F12" s="27">
        <f>E12*1.2</f>
        <v>240</v>
      </c>
      <c r="G12" s="27">
        <f>F12*1.25</f>
        <v>300</v>
      </c>
      <c r="H12" s="27">
        <f>G12*1.3</f>
        <v>390</v>
      </c>
      <c r="I12" s="27">
        <f>H12*1.35</f>
        <v>526.5</v>
      </c>
      <c r="J12" s="27">
        <f>I12*1.4</f>
        <v>737.0999999999999</v>
      </c>
      <c r="K12" s="27">
        <f>J12*1.45</f>
        <v>1068.7949999999998</v>
      </c>
      <c r="L12" s="27">
        <f>K12*1.5</f>
        <v>1603.1924999999997</v>
      </c>
      <c r="M12" s="27">
        <f>L12*1.6</f>
        <v>2565.1079999999997</v>
      </c>
      <c r="N12" s="28">
        <f>M12*1.8</f>
        <v>4617.194399999999</v>
      </c>
    </row>
    <row r="13" spans="1:14" ht="17.25" customHeight="1">
      <c r="A13" s="8">
        <v>0.95</v>
      </c>
      <c r="B13" s="4"/>
      <c r="C13" s="4"/>
      <c r="D13" s="3" t="s">
        <v>29</v>
      </c>
      <c r="E13" s="5">
        <f>E12*A13</f>
        <v>190</v>
      </c>
      <c r="F13" s="5">
        <f>F12*A13</f>
        <v>228</v>
      </c>
      <c r="G13" s="5">
        <f>G12*A13</f>
        <v>285</v>
      </c>
      <c r="H13" s="5">
        <f>H12*A13</f>
        <v>370.5</v>
      </c>
      <c r="I13" s="5">
        <f>I12*A13</f>
        <v>500.17499999999995</v>
      </c>
      <c r="J13" s="5">
        <f>J12*A13</f>
        <v>700.2449999999999</v>
      </c>
      <c r="K13" s="5">
        <f>K12*A13</f>
        <v>1015.3552499999998</v>
      </c>
      <c r="L13" s="5">
        <f>L12*A13</f>
        <v>1523.0328749999996</v>
      </c>
      <c r="M13" s="5">
        <f>M12*A13</f>
        <v>2436.8525999999997</v>
      </c>
      <c r="N13" s="9">
        <f>N12*A13</f>
        <v>4386.334679999999</v>
      </c>
    </row>
    <row r="14" spans="1:14" ht="17.25" customHeight="1">
      <c r="A14" s="8">
        <v>0.9</v>
      </c>
      <c r="B14" s="4"/>
      <c r="C14" s="4"/>
      <c r="D14" s="3" t="s">
        <v>30</v>
      </c>
      <c r="E14" s="5">
        <f>E12*A14</f>
        <v>180</v>
      </c>
      <c r="F14" s="5">
        <f>F12*A14</f>
        <v>216</v>
      </c>
      <c r="G14" s="5">
        <f>G12*A14</f>
        <v>270</v>
      </c>
      <c r="H14" s="5">
        <f>H12*A14</f>
        <v>351</v>
      </c>
      <c r="I14" s="5">
        <f>I12*A14</f>
        <v>473.85</v>
      </c>
      <c r="J14" s="5">
        <f>J12*A14</f>
        <v>663.39</v>
      </c>
      <c r="K14" s="5">
        <f>K12*A14</f>
        <v>961.9154999999998</v>
      </c>
      <c r="L14" s="5">
        <f>L12*A14</f>
        <v>1442.8732499999996</v>
      </c>
      <c r="M14" s="5">
        <f>M12*A14</f>
        <v>2308.5971999999997</v>
      </c>
      <c r="N14" s="9">
        <f>N12*A14</f>
        <v>4155.47496</v>
      </c>
    </row>
    <row r="15" spans="1:14" ht="17.25" customHeight="1">
      <c r="A15" s="8">
        <v>0.85</v>
      </c>
      <c r="B15" s="4"/>
      <c r="C15" s="4"/>
      <c r="D15" s="3" t="s">
        <v>31</v>
      </c>
      <c r="E15" s="5">
        <f>E12*A15</f>
        <v>170</v>
      </c>
      <c r="F15" s="5">
        <f>F12*A15</f>
        <v>204</v>
      </c>
      <c r="G15" s="5">
        <f>G12*A15</f>
        <v>255</v>
      </c>
      <c r="H15" s="5">
        <f>H12*A15</f>
        <v>331.5</v>
      </c>
      <c r="I15" s="5">
        <f>I12*A15</f>
        <v>447.525</v>
      </c>
      <c r="J15" s="5">
        <f>J12*A15</f>
        <v>626.5349999999999</v>
      </c>
      <c r="K15" s="5">
        <f>K12*A15</f>
        <v>908.4757499999998</v>
      </c>
      <c r="L15" s="5">
        <f>L12*A15</f>
        <v>1362.7136249999996</v>
      </c>
      <c r="M15" s="5">
        <f>M12*A15</f>
        <v>2180.3417999999997</v>
      </c>
      <c r="N15" s="9">
        <f>N12*A15</f>
        <v>3924.615239999999</v>
      </c>
    </row>
    <row r="16" spans="1:14" ht="17.25" customHeight="1">
      <c r="A16" s="8">
        <v>0.8</v>
      </c>
      <c r="B16" s="4"/>
      <c r="C16" s="4"/>
      <c r="D16" s="3" t="s">
        <v>32</v>
      </c>
      <c r="E16" s="5">
        <v>75</v>
      </c>
      <c r="F16" s="5">
        <f>F12*A16</f>
        <v>192</v>
      </c>
      <c r="G16" s="5">
        <f>G12*A16</f>
        <v>240</v>
      </c>
      <c r="H16" s="5">
        <f>H12*A16</f>
        <v>312</v>
      </c>
      <c r="I16" s="5">
        <f>I12*A16</f>
        <v>421.20000000000005</v>
      </c>
      <c r="J16" s="5">
        <f>J12*A16</f>
        <v>589.68</v>
      </c>
      <c r="K16" s="5">
        <f>K12*A16</f>
        <v>855.036</v>
      </c>
      <c r="L16" s="5">
        <f>L12*A16</f>
        <v>1282.5539999999999</v>
      </c>
      <c r="M16" s="5">
        <f>M12*A16</f>
        <v>2052.0863999999997</v>
      </c>
      <c r="N16" s="9">
        <f>N12*A16</f>
        <v>3693.7555199999997</v>
      </c>
    </row>
    <row r="17" spans="1:14" ht="17.25" customHeight="1" thickBot="1">
      <c r="A17" s="10">
        <v>0.75</v>
      </c>
      <c r="B17" s="11"/>
      <c r="C17" s="11"/>
      <c r="D17" s="16" t="s">
        <v>33</v>
      </c>
      <c r="E17" s="12">
        <v>70</v>
      </c>
      <c r="F17" s="12">
        <f>F12*A17</f>
        <v>180</v>
      </c>
      <c r="G17" s="12">
        <f>G12*A17</f>
        <v>225</v>
      </c>
      <c r="H17" s="12">
        <f>H12*A17</f>
        <v>292.5</v>
      </c>
      <c r="I17" s="12">
        <f>I12*A17</f>
        <v>394.875</v>
      </c>
      <c r="J17" s="12">
        <f>J12*A17</f>
        <v>552.8249999999999</v>
      </c>
      <c r="K17" s="12">
        <f>K12*A17</f>
        <v>801.5962499999998</v>
      </c>
      <c r="L17" s="12">
        <f>L12*A17</f>
        <v>1202.3943749999999</v>
      </c>
      <c r="M17" s="12">
        <f>M12*A17</f>
        <v>1923.8309999999997</v>
      </c>
      <c r="N17" s="13">
        <f>N12*A17</f>
        <v>3462.8957999999993</v>
      </c>
    </row>
    <row r="18" spans="1:14" ht="15.75">
      <c r="A18" s="34" t="s">
        <v>34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2"/>
      <c r="N18" s="1"/>
    </row>
    <row r="19" spans="1:14" ht="25.5" customHeight="1" thickBot="1">
      <c r="A19" s="33" t="s">
        <v>35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1:14" s="18" customFormat="1" ht="17.25" customHeight="1">
      <c r="A20" s="19"/>
      <c r="B20" s="20"/>
      <c r="C20" s="20"/>
      <c r="D20" s="20"/>
      <c r="E20" s="21" t="s">
        <v>0</v>
      </c>
      <c r="F20" s="21" t="s">
        <v>1</v>
      </c>
      <c r="G20" s="21" t="s">
        <v>2</v>
      </c>
      <c r="H20" s="21" t="s">
        <v>3</v>
      </c>
      <c r="I20" s="21" t="s">
        <v>4</v>
      </c>
      <c r="J20" s="21" t="s">
        <v>5</v>
      </c>
      <c r="K20" s="21" t="s">
        <v>6</v>
      </c>
      <c r="L20" s="21" t="s">
        <v>7</v>
      </c>
      <c r="M20" s="21" t="s">
        <v>8</v>
      </c>
      <c r="N20" s="22" t="s">
        <v>9</v>
      </c>
    </row>
    <row r="21" spans="1:14" s="18" customFormat="1" ht="17.25" customHeight="1">
      <c r="A21" s="8">
        <v>1.25</v>
      </c>
      <c r="B21" s="17">
        <v>6</v>
      </c>
      <c r="C21" s="5">
        <v>12</v>
      </c>
      <c r="D21" s="3" t="s">
        <v>23</v>
      </c>
      <c r="E21" s="5">
        <f>E12*A21*B21*C21</f>
        <v>18000</v>
      </c>
      <c r="F21" s="5">
        <f>F12*A21*B21*C21</f>
        <v>21600</v>
      </c>
      <c r="G21" s="5">
        <f>G12*A21*B21*C21</f>
        <v>27000</v>
      </c>
      <c r="H21" s="5">
        <f>H12*A21*B21*C21</f>
        <v>35100</v>
      </c>
      <c r="I21" s="5">
        <f>I12*A21*B21*C21</f>
        <v>47385</v>
      </c>
      <c r="J21" s="5">
        <f>J12*A21*B21*C21</f>
        <v>66338.99999999999</v>
      </c>
      <c r="K21" s="5">
        <f>K12*A21*B21*C21</f>
        <v>96191.54999999999</v>
      </c>
      <c r="L21" s="5">
        <f>L12*A21*B21*C21</f>
        <v>144287.32499999995</v>
      </c>
      <c r="M21" s="5">
        <f>M12*A21*B21*C21</f>
        <v>230859.71999999997</v>
      </c>
      <c r="N21" s="9">
        <f>N12*A21*B21*C21</f>
        <v>415547.496</v>
      </c>
    </row>
    <row r="22" spans="1:14" s="18" customFormat="1" ht="17.25" customHeight="1">
      <c r="A22" s="8">
        <v>1.2</v>
      </c>
      <c r="B22" s="17">
        <v>6</v>
      </c>
      <c r="C22" s="5">
        <v>12</v>
      </c>
      <c r="D22" s="3" t="s">
        <v>24</v>
      </c>
      <c r="E22" s="5">
        <f>E12*A22*B22*C22</f>
        <v>17280</v>
      </c>
      <c r="F22" s="5">
        <f>F12*B22*A22*C22</f>
        <v>20736</v>
      </c>
      <c r="G22" s="5">
        <f>G12*A22*B22*C22</f>
        <v>25920</v>
      </c>
      <c r="H22" s="5">
        <f>H12*A22*B22*C22</f>
        <v>33696</v>
      </c>
      <c r="I22" s="5">
        <f>I12*A22*B22*C22</f>
        <v>45489.6</v>
      </c>
      <c r="J22" s="5">
        <f>J12*A22*B22*C22</f>
        <v>63685.43999999999</v>
      </c>
      <c r="K22" s="5">
        <f>K12*A22*B22*C22</f>
        <v>92343.88799999998</v>
      </c>
      <c r="L22" s="5">
        <f>L12*A22*B22*C22</f>
        <v>138515.83199999997</v>
      </c>
      <c r="M22" s="5">
        <f>M14*A22*B22*C22</f>
        <v>199462.79807999998</v>
      </c>
      <c r="N22" s="9">
        <f>N12*A22*B22*C22</f>
        <v>398925.59615999996</v>
      </c>
    </row>
    <row r="23" spans="1:14" s="18" customFormat="1" ht="17.25" customHeight="1">
      <c r="A23" s="8">
        <v>1.15</v>
      </c>
      <c r="B23" s="17">
        <v>6</v>
      </c>
      <c r="C23" s="5">
        <v>12</v>
      </c>
      <c r="D23" s="3" t="s">
        <v>25</v>
      </c>
      <c r="E23" s="5">
        <f>E12*A23*B23*C23</f>
        <v>16559.999999999996</v>
      </c>
      <c r="F23" s="5">
        <f>F12*A23*B23*C23</f>
        <v>19872</v>
      </c>
      <c r="G23" s="5">
        <f>G12*A23*B23*C23</f>
        <v>24840</v>
      </c>
      <c r="H23" s="5">
        <f>H12*A23*B23*C23</f>
        <v>32291.999999999993</v>
      </c>
      <c r="I23" s="5">
        <f>I12*A23*B23*C23</f>
        <v>43594.2</v>
      </c>
      <c r="J23" s="5">
        <f>J12*A23*B23*C23</f>
        <v>61031.87999999999</v>
      </c>
      <c r="K23" s="5">
        <f>K12*A23*B23*C23</f>
        <v>88496.22599999997</v>
      </c>
      <c r="L23" s="5">
        <f>L12*A23*B23*C23</f>
        <v>132744.33899999995</v>
      </c>
      <c r="M23" s="5">
        <f>M12*A23*B23*C23</f>
        <v>212390.94239999997</v>
      </c>
      <c r="N23" s="9">
        <f>N12*A23*B23*C23</f>
        <v>382303.69631999993</v>
      </c>
    </row>
    <row r="24" spans="1:14" s="18" customFormat="1" ht="17.25" customHeight="1">
      <c r="A24" s="8">
        <v>1.1</v>
      </c>
      <c r="B24" s="17">
        <v>6</v>
      </c>
      <c r="C24" s="5">
        <v>12</v>
      </c>
      <c r="D24" s="3" t="s">
        <v>26</v>
      </c>
      <c r="E24" s="5">
        <f>E12*A24*B24*C24</f>
        <v>15840.000000000004</v>
      </c>
      <c r="F24" s="5">
        <f>F12*B24*A24*C24</f>
        <v>19008.000000000004</v>
      </c>
      <c r="G24" s="5">
        <f>G12*A24*B24*C24</f>
        <v>23760</v>
      </c>
      <c r="H24" s="5">
        <f>H12*A24*B24*C24</f>
        <v>30888.000000000007</v>
      </c>
      <c r="I24" s="5">
        <f>I12*A24*B24*C24</f>
        <v>41698.8</v>
      </c>
      <c r="J24" s="5">
        <f>J12*A24*B24*C24</f>
        <v>58378.31999999999</v>
      </c>
      <c r="K24" s="5">
        <f>K12*A24*B24*C24</f>
        <v>84648.56399999998</v>
      </c>
      <c r="L24" s="5">
        <f>L12*A24*B24*C24</f>
        <v>126972.84599999998</v>
      </c>
      <c r="M24" s="5">
        <f>M12*A24*B24*C24</f>
        <v>203156.55359999998</v>
      </c>
      <c r="N24" s="9">
        <f>N12*A24*B24*C24</f>
        <v>365681.79648</v>
      </c>
    </row>
    <row r="25" spans="1:14" s="18" customFormat="1" ht="17.25" customHeight="1">
      <c r="A25" s="8">
        <v>1.05</v>
      </c>
      <c r="B25" s="17">
        <v>6</v>
      </c>
      <c r="C25" s="5">
        <v>12</v>
      </c>
      <c r="D25" s="3" t="s">
        <v>27</v>
      </c>
      <c r="E25" s="5">
        <f>E12*A25*B25*C25</f>
        <v>15120</v>
      </c>
      <c r="F25" s="5">
        <f>F12*A25*B25*C25</f>
        <v>18144</v>
      </c>
      <c r="G25" s="5">
        <f>G12*A25*B25*C25</f>
        <v>22680</v>
      </c>
      <c r="H25" s="5">
        <f>H12*A25*B25*C25</f>
        <v>29484</v>
      </c>
      <c r="I25" s="5">
        <f>I12*A25*B25*C25</f>
        <v>39803.4</v>
      </c>
      <c r="J25" s="5">
        <f>J12*A25*B25*C25</f>
        <v>55724.759999999995</v>
      </c>
      <c r="K25" s="5">
        <f>K12*A25*B25*C25</f>
        <v>80800.902</v>
      </c>
      <c r="L25" s="5">
        <f>L12*A25*B25*C25</f>
        <v>121201.35299999997</v>
      </c>
      <c r="M25" s="5">
        <f>M12*A25*B25*C25</f>
        <v>193922.16479999997</v>
      </c>
      <c r="N25" s="9">
        <f>N12*A25*B25*C25</f>
        <v>349059.89663999993</v>
      </c>
    </row>
    <row r="26" spans="1:14" s="18" customFormat="1" ht="17.25" customHeight="1">
      <c r="A26" s="24">
        <v>1</v>
      </c>
      <c r="B26" s="29">
        <v>6</v>
      </c>
      <c r="C26" s="27">
        <v>12</v>
      </c>
      <c r="D26" s="26" t="s">
        <v>28</v>
      </c>
      <c r="E26" s="27">
        <f>E12*A26*B26*C26</f>
        <v>14400</v>
      </c>
      <c r="F26" s="27">
        <f>F12*A26*B26*C26</f>
        <v>17280</v>
      </c>
      <c r="G26" s="27">
        <f>G12*A26*B26*C26</f>
        <v>21600</v>
      </c>
      <c r="H26" s="27">
        <f>H12*A26*B26*C26</f>
        <v>28080</v>
      </c>
      <c r="I26" s="27">
        <f>I12*A26*B26*C26</f>
        <v>37908</v>
      </c>
      <c r="J26" s="27">
        <f>J12*A26*B26*C26</f>
        <v>53071.2</v>
      </c>
      <c r="K26" s="27">
        <f>K12*A26*B26*C26</f>
        <v>76953.23999999999</v>
      </c>
      <c r="L26" s="27">
        <f>L12*A26*B26*C26</f>
        <v>115429.85999999999</v>
      </c>
      <c r="M26" s="27">
        <f>M12*A26*B26*C26</f>
        <v>184687.77599999995</v>
      </c>
      <c r="N26" s="28">
        <f>N12*A26*B26*C26</f>
        <v>332437.99679999996</v>
      </c>
    </row>
    <row r="27" spans="1:14" s="18" customFormat="1" ht="17.25" customHeight="1">
      <c r="A27" s="8">
        <v>0.95</v>
      </c>
      <c r="B27" s="17">
        <v>6</v>
      </c>
      <c r="C27" s="5">
        <v>12</v>
      </c>
      <c r="D27" s="3" t="s">
        <v>29</v>
      </c>
      <c r="E27" s="5">
        <f>E12*A27*B27*C27</f>
        <v>13680</v>
      </c>
      <c r="F27" s="5">
        <f>F12*A27*B27*C27</f>
        <v>16416</v>
      </c>
      <c r="G27" s="5">
        <f>G12*A27*B27*C27</f>
        <v>20520</v>
      </c>
      <c r="H27" s="5">
        <f>H12*A27*B27*C27</f>
        <v>26676</v>
      </c>
      <c r="I27" s="5">
        <f>I12*A27*B27*C27</f>
        <v>36012.6</v>
      </c>
      <c r="J27" s="5">
        <f>J12*A27*B27*C27</f>
        <v>50417.63999999999</v>
      </c>
      <c r="K27" s="5">
        <f>K12*A27*B27*C27</f>
        <v>73105.578</v>
      </c>
      <c r="L27" s="5">
        <f>L12*A27*B27*C27</f>
        <v>109658.36699999997</v>
      </c>
      <c r="M27" s="5">
        <f>M12*A27*B27*C27</f>
        <v>175453.38719999997</v>
      </c>
      <c r="N27" s="9">
        <f>N12*A27*B27*C27</f>
        <v>315816.0969599999</v>
      </c>
    </row>
    <row r="28" spans="1:14" s="18" customFormat="1" ht="17.25" customHeight="1">
      <c r="A28" s="8">
        <v>0.9</v>
      </c>
      <c r="B28" s="17">
        <v>6</v>
      </c>
      <c r="C28" s="5">
        <v>12</v>
      </c>
      <c r="D28" s="3" t="s">
        <v>30</v>
      </c>
      <c r="E28" s="5">
        <f>E12*A28*B28*C28</f>
        <v>12960</v>
      </c>
      <c r="F28" s="5">
        <f>F12*A28*B28*C28</f>
        <v>15552</v>
      </c>
      <c r="G28" s="5">
        <f>G12*A28*B28*C28</f>
        <v>19440</v>
      </c>
      <c r="H28" s="5">
        <f>H12*A28*B28*C28</f>
        <v>25272</v>
      </c>
      <c r="I28" s="5">
        <f>I12*A28*B28*C28</f>
        <v>34117.200000000004</v>
      </c>
      <c r="J28" s="5">
        <f>J12*A28*B28*C28</f>
        <v>47764.08</v>
      </c>
      <c r="K28" s="5">
        <f>K12*A28*B28*C28</f>
        <v>69257.91599999998</v>
      </c>
      <c r="L28" s="5">
        <f>L12*A28*B28*C28</f>
        <v>103886.87399999998</v>
      </c>
      <c r="M28" s="5">
        <f>M12*A28*B28*C28</f>
        <v>166218.99839999998</v>
      </c>
      <c r="N28" s="9">
        <f>N12*A28*B28*C28</f>
        <v>299194.19711999997</v>
      </c>
    </row>
    <row r="29" spans="1:14" s="18" customFormat="1" ht="17.25" customHeight="1">
      <c r="A29" s="8">
        <v>0.85</v>
      </c>
      <c r="B29" s="17">
        <v>6</v>
      </c>
      <c r="C29" s="5">
        <v>12</v>
      </c>
      <c r="D29" s="3" t="s">
        <v>31</v>
      </c>
      <c r="E29" s="5">
        <f>E12*A29*B29*C29</f>
        <v>12240</v>
      </c>
      <c r="F29" s="5">
        <f>F12*A29*B29*C29</f>
        <v>14688</v>
      </c>
      <c r="G29" s="5">
        <f>G12*A29*B29*C29</f>
        <v>18360</v>
      </c>
      <c r="H29" s="5">
        <f>H12*A29*B29*C29</f>
        <v>23868</v>
      </c>
      <c r="I29" s="5">
        <f>I12*A29*B29*C29</f>
        <v>32221.799999999996</v>
      </c>
      <c r="J29" s="5">
        <f>J12*A29*B29*C29</f>
        <v>45110.51999999999</v>
      </c>
      <c r="K29" s="5">
        <f>K12*A29*B29*C29</f>
        <v>65410.25399999999</v>
      </c>
      <c r="L29" s="5">
        <f>L12*A29*B29*C29</f>
        <v>98115.38099999998</v>
      </c>
      <c r="M29" s="5">
        <f>M12*A29*B29*C29</f>
        <v>156984.60959999997</v>
      </c>
      <c r="N29" s="9">
        <f>N12*A29*B29*C29</f>
        <v>282572.29727999994</v>
      </c>
    </row>
    <row r="30" spans="1:14" s="18" customFormat="1" ht="17.25" customHeight="1">
      <c r="A30" s="8">
        <v>0.8</v>
      </c>
      <c r="B30" s="17">
        <v>6</v>
      </c>
      <c r="C30" s="5">
        <v>12</v>
      </c>
      <c r="D30" s="3" t="s">
        <v>32</v>
      </c>
      <c r="E30" s="5">
        <f>E12*A30*B30*C30</f>
        <v>11520</v>
      </c>
      <c r="F30" s="5">
        <f>F12*A30*B30*C30</f>
        <v>13824</v>
      </c>
      <c r="G30" s="5">
        <f>G12*A30*B30*C30</f>
        <v>17280</v>
      </c>
      <c r="H30" s="5">
        <f>H12*A30*B30*C30</f>
        <v>22464</v>
      </c>
      <c r="I30" s="5">
        <f>I12*A30*B30*C30</f>
        <v>30326.4</v>
      </c>
      <c r="J30" s="5">
        <f>J12*A30*B30*C30</f>
        <v>42456.96</v>
      </c>
      <c r="K30" s="5">
        <f>K12*A30*B30*C30</f>
        <v>61562.59199999999</v>
      </c>
      <c r="L30" s="5">
        <f>L12*A30*B30*C30</f>
        <v>92343.88799999998</v>
      </c>
      <c r="M30" s="5">
        <f>M12*A30*B30*C30</f>
        <v>147750.22079999995</v>
      </c>
      <c r="N30" s="9">
        <f>N12*A30*B30*C30</f>
        <v>265950.39744</v>
      </c>
    </row>
    <row r="31" spans="1:14" s="18" customFormat="1" ht="17.25" customHeight="1" thickBot="1">
      <c r="A31" s="10">
        <v>0.75</v>
      </c>
      <c r="B31" s="23">
        <v>6</v>
      </c>
      <c r="C31" s="12">
        <v>12</v>
      </c>
      <c r="D31" s="16" t="s">
        <v>33</v>
      </c>
      <c r="E31" s="12">
        <f>E12*A31*B31*C31</f>
        <v>10800</v>
      </c>
      <c r="F31" s="12">
        <f>F12*A31*B31*C31</f>
        <v>12960</v>
      </c>
      <c r="G31" s="12">
        <f>G12*A31*B31*C31</f>
        <v>16200</v>
      </c>
      <c r="H31" s="12">
        <f>H12*A31*B31*C31</f>
        <v>21060</v>
      </c>
      <c r="I31" s="12">
        <f>I12*A31*B31*C31</f>
        <v>28431</v>
      </c>
      <c r="J31" s="12">
        <f>J12*A31*B31*C31</f>
        <v>39803.399999999994</v>
      </c>
      <c r="K31" s="12">
        <f>K12*A31*B31*C31</f>
        <v>57714.92999999999</v>
      </c>
      <c r="L31" s="12">
        <f>L12*A31*B31*C31</f>
        <v>86572.39499999999</v>
      </c>
      <c r="M31" s="12">
        <f>M12*A31*B31*C31</f>
        <v>138515.83199999997</v>
      </c>
      <c r="N31" s="13">
        <f>N12*A31*B31*C31</f>
        <v>249328.49759999997</v>
      </c>
    </row>
    <row r="33" spans="10:12" ht="41.25" customHeight="1">
      <c r="J33" s="32"/>
      <c r="K33" s="32"/>
      <c r="L33" s="32"/>
    </row>
  </sheetData>
  <sheetProtection/>
  <mergeCells count="7">
    <mergeCell ref="A1:N1"/>
    <mergeCell ref="A2:N2"/>
    <mergeCell ref="J33:L33"/>
    <mergeCell ref="A4:N4"/>
    <mergeCell ref="A18:L18"/>
    <mergeCell ref="A19:N19"/>
    <mergeCell ref="A3:N3"/>
  </mergeCells>
  <printOptions/>
  <pageMargins left="0.7" right="0.7" top="0.75" bottom="0.75" header="0.3" footer="0.3"/>
  <pageSetup horizontalDpi="200" verticalDpi="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2021-01-28T17:50:56Z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薪酬等级设计及工资标准计算表（示例）.xls</vt:lpwstr>
  </property>
  <property fmtid="{D5CDD505-2E9C-101B-9397-08002B2CF9AE}" pid="3" name="fileid">
    <vt:lpwstr>631476</vt:lpwstr>
  </property>
</Properties>
</file>