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660健身訓練計劃Excel\"/>
    </mc:Choice>
  </mc:AlternateContent>
  <bookViews>
    <workbookView xWindow="0" yWindow="0" windowWidth="23040" windowHeight="9360"/>
  </bookViews>
  <sheets>
    <sheet name="健身記錄" sheetId="1" r:id="rId1"/>
  </sheets>
  <definedNames>
    <definedName name="ColumnTitle1">健身[[#Headers],[日期]]</definedName>
    <definedName name="_xlnm.Print_Titles" localSheetId="0">健身記錄!$7:$7</definedName>
    <definedName name="平均卡路里">健身記錄!$C$4</definedName>
    <definedName name="平均体重">健身記錄!$E$4</definedName>
    <definedName name="平均持续时间__分钟">健身記錄!$B$4</definedName>
    <definedName name="平均速度__每小时">健身記錄!$F$4</definedName>
    <definedName name="平均距离__英里_公里">健身記錄!$D$4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3" i="1"/>
  <c r="B14" i="1"/>
  <c r="B15" i="1"/>
  <c r="B12" i="1"/>
  <c r="F15" i="1"/>
  <c r="F14" i="1"/>
  <c r="F13" i="1"/>
  <c r="F12" i="1"/>
  <c r="F11" i="1"/>
  <c r="F10" i="1"/>
  <c r="F9" i="1" l="1"/>
  <c r="E4" i="1" l="1"/>
  <c r="D4" i="1"/>
  <c r="C4" i="1"/>
  <c r="B4" i="1"/>
  <c r="F8" i="1" l="1"/>
  <c r="F4" i="1" l="1"/>
</calcChain>
</file>

<file path=xl/sharedStrings.xml><?xml version="1.0" encoding="utf-8"?>
<sst xmlns="http://schemas.openxmlformats.org/spreadsheetml/2006/main" count="32" uniqueCount="25">
  <si>
    <t>健身</t>
  </si>
  <si>
    <t>日期</t>
  </si>
  <si>
    <t>平均卡路里</t>
  </si>
  <si>
    <t>多功能健身器</t>
  </si>
  <si>
    <t>卡路里</t>
  </si>
  <si>
    <t>健身計畫記錄表</t>
    <phoneticPr fontId="12" type="noConversion"/>
  </si>
  <si>
    <t>統計</t>
    <phoneticPr fontId="12" type="noConversion"/>
  </si>
  <si>
    <t>平均持續時間（分鐘）</t>
    <phoneticPr fontId="12" type="noConversion"/>
  </si>
  <si>
    <t>平均距離（英里/公里）</t>
    <phoneticPr fontId="12" type="noConversion"/>
  </si>
  <si>
    <t>平均體重</t>
    <phoneticPr fontId="12" type="noConversion"/>
  </si>
  <si>
    <t>平均速度（每小時）</t>
    <phoneticPr fontId="12" type="noConversion"/>
  </si>
  <si>
    <t>活動</t>
    <phoneticPr fontId="12" type="noConversion"/>
  </si>
  <si>
    <t>持續時間
（分鐘）</t>
    <phoneticPr fontId="12" type="noConversion"/>
  </si>
  <si>
    <t>距離
（英里/公里）</t>
    <phoneticPr fontId="12" type="noConversion"/>
  </si>
  <si>
    <t>速度
（每小時）</t>
    <phoneticPr fontId="12" type="noConversion"/>
  </si>
  <si>
    <t>體重</t>
    <phoneticPr fontId="12" type="noConversion"/>
  </si>
  <si>
    <t>備註</t>
    <phoneticPr fontId="12" type="noConversion"/>
  </si>
  <si>
    <t>備註</t>
    <phoneticPr fontId="12" type="noConversion"/>
  </si>
  <si>
    <t>跑步機</t>
    <phoneticPr fontId="12" type="noConversion"/>
  </si>
  <si>
    <t>備註</t>
    <phoneticPr fontId="12" type="noConversion"/>
  </si>
  <si>
    <t>備註</t>
    <phoneticPr fontId="12" type="noConversion"/>
  </si>
  <si>
    <t>備註</t>
    <phoneticPr fontId="12" type="noConversion"/>
  </si>
  <si>
    <t>跑步機</t>
    <phoneticPr fontId="12" type="noConversion"/>
  </si>
  <si>
    <t>備註</t>
    <phoneticPr fontId="12" type="noConversion"/>
  </si>
  <si>
    <t>備註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</si>
</sst>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[$-F800]dddd\,\ mmmm\ dd\,\ yyyy"/>
  </numFmts>
  <fonts count="15" x14ac:knownFonts="1">
    <font>
      <sz val="11"/>
      <color theme="1" tint="0.14990691854609822"/>
      <name val="微軟正黑體"/>
      <family val="2"/>
      <scheme val="minor"/>
    </font>
    <font>
      <sz val="24"/>
      <color theme="0"/>
      <name val="微軟正黑體"/>
      <family val="2"/>
      <scheme val="major"/>
    </font>
    <font>
      <sz val="18"/>
      <color theme="4"/>
      <name val="微軟正黑體"/>
      <family val="2"/>
      <scheme val="major"/>
    </font>
    <font>
      <sz val="16"/>
      <color theme="3"/>
      <name val="微軟正黑體"/>
      <family val="2"/>
      <scheme val="major"/>
    </font>
    <font>
      <sz val="11"/>
      <color theme="1" tint="0.34998626667073579"/>
      <name val="微軟正黑體"/>
      <family val="2"/>
      <scheme val="major"/>
    </font>
    <font>
      <sz val="18"/>
      <color theme="4" tint="-0.24994659260841701"/>
      <name val="微軟正黑體"/>
      <family val="2"/>
      <scheme val="major"/>
    </font>
    <font>
      <sz val="11"/>
      <color theme="1" tint="0.14990691854609822"/>
      <name val="微軟正黑體"/>
      <family val="2"/>
      <scheme val="minor"/>
    </font>
    <font>
      <sz val="24"/>
      <color theme="0"/>
      <name val="Microsoft YaHei UI"/>
      <family val="2"/>
      <charset val="134"/>
    </font>
    <font>
      <sz val="11"/>
      <color theme="1" tint="0.14990691854609822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6"/>
      <color theme="3"/>
      <name val="Microsoft YaHei UI"/>
      <family val="2"/>
      <charset val="134"/>
    </font>
    <font>
      <sz val="9"/>
      <color theme="1" tint="0.14996795556505021"/>
      <name val="Microsoft YaHei UI"/>
      <family val="2"/>
      <charset val="134"/>
    </font>
    <font>
      <sz val="9"/>
      <name val="微軟正黑體"/>
      <family val="3"/>
      <charset val="134"/>
      <scheme val="minor"/>
    </font>
    <font>
      <sz val="38"/>
      <color theme="0"/>
      <name val="Microsoft YaHei UI"/>
      <family val="2"/>
      <charset val="134"/>
    </font>
    <font>
      <sz val="18"/>
      <color theme="4" tint="-0.249977111117893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</borders>
  <cellStyleXfs count="11">
    <xf numFmtId="178" fontId="0" fillId="0" borderId="0"/>
    <xf numFmtId="178" fontId="1" fillId="2" borderId="1" applyNumberFormat="0" applyAlignment="0" applyProtection="0"/>
    <xf numFmtId="178" fontId="2" fillId="0" borderId="0" applyNumberFormat="0" applyFill="0" applyBorder="0" applyProtection="0">
      <alignment horizontal="left"/>
    </xf>
    <xf numFmtId="178" fontId="3" fillId="0" borderId="0" applyNumberFormat="0" applyFill="0" applyBorder="0" applyProtection="0">
      <alignment horizontal="left" vertical="top"/>
    </xf>
    <xf numFmtId="178" fontId="4" fillId="0" borderId="0" applyNumberFormat="0" applyFill="0" applyBorder="0" applyProtection="0">
      <alignment horizontal="left" vertical="top" wrapText="1"/>
    </xf>
    <xf numFmtId="178" fontId="5" fillId="0" borderId="0" applyNumberFormat="0" applyFill="0" applyBorder="0" applyAlignment="0" applyProtection="0"/>
    <xf numFmtId="178" fontId="6" fillId="3" borderId="0" applyFill="0" applyBorder="0">
      <alignment horizontal="center" vertical="center" wrapText="1"/>
    </xf>
    <xf numFmtId="14" fontId="6" fillId="3" borderId="0" applyFill="0" applyBorder="0">
      <alignment horizontal="center"/>
    </xf>
    <xf numFmtId="4" fontId="6" fillId="3" borderId="0" applyFill="0" applyBorder="0">
      <alignment horizontal="center"/>
    </xf>
    <xf numFmtId="3" fontId="6" fillId="3" borderId="0" applyFill="0" applyBorder="0">
      <alignment horizontal="center"/>
    </xf>
    <xf numFmtId="178" fontId="6" fillId="3" borderId="0" applyFill="0" applyBorder="0">
      <alignment horizontal="left" wrapText="1"/>
    </xf>
  </cellStyleXfs>
  <cellXfs count="20">
    <xf numFmtId="178" fontId="0" fillId="0" borderId="0" xfId="0"/>
    <xf numFmtId="178" fontId="8" fillId="0" borderId="0" xfId="0" applyFont="1" applyFill="1"/>
    <xf numFmtId="178" fontId="8" fillId="3" borderId="0" xfId="0" applyFont="1" applyFill="1"/>
    <xf numFmtId="178" fontId="11" fillId="3" borderId="0" xfId="0" applyFont="1" applyFill="1" applyAlignment="1">
      <alignment vertical="center"/>
    </xf>
    <xf numFmtId="178" fontId="8" fillId="0" borderId="0" xfId="7" applyNumberFormat="1" applyFont="1" applyFill="1">
      <alignment horizontal="center"/>
    </xf>
    <xf numFmtId="178" fontId="8" fillId="0" borderId="0" xfId="10" applyFont="1" applyFill="1">
      <alignment horizontal="left" wrapText="1"/>
    </xf>
    <xf numFmtId="176" fontId="8" fillId="0" borderId="0" xfId="9" applyNumberFormat="1" applyFont="1" applyFill="1">
      <alignment horizontal="center"/>
    </xf>
    <xf numFmtId="177" fontId="8" fillId="0" borderId="0" xfId="9" applyNumberFormat="1" applyFont="1" applyFill="1">
      <alignment horizontal="center"/>
    </xf>
    <xf numFmtId="178" fontId="8" fillId="0" borderId="0" xfId="9" applyNumberFormat="1" applyFont="1" applyFill="1">
      <alignment horizontal="center"/>
    </xf>
    <xf numFmtId="178" fontId="7" fillId="0" borderId="0" xfId="1" applyFont="1" applyFill="1" applyBorder="1"/>
    <xf numFmtId="178" fontId="14" fillId="4" borderId="0" xfId="2" applyFont="1" applyFill="1">
      <alignment horizontal="left"/>
    </xf>
    <xf numFmtId="178" fontId="8" fillId="4" borderId="0" xfId="0" applyFont="1" applyFill="1"/>
    <xf numFmtId="178" fontId="9" fillId="4" borderId="0" xfId="4" applyFont="1" applyFill="1" applyAlignment="1">
      <alignment horizontal="left" vertical="center" wrapText="1"/>
    </xf>
    <xf numFmtId="49" fontId="9" fillId="4" borderId="0" xfId="4" applyNumberFormat="1" applyFont="1" applyFill="1" applyAlignment="1">
      <alignment horizontal="left" vertical="center" wrapText="1"/>
    </xf>
    <xf numFmtId="176" fontId="10" fillId="4" borderId="0" xfId="3" applyNumberFormat="1" applyFont="1" applyFill="1" applyAlignment="1">
      <alignment horizontal="left" vertical="top"/>
    </xf>
    <xf numFmtId="177" fontId="10" fillId="4" borderId="0" xfId="3" applyNumberFormat="1" applyFont="1" applyFill="1" applyAlignment="1">
      <alignment horizontal="left" vertical="top"/>
    </xf>
    <xf numFmtId="3" fontId="10" fillId="4" borderId="0" xfId="3" applyNumberFormat="1" applyFont="1" applyFill="1" applyAlignment="1">
      <alignment horizontal="left" vertical="top"/>
    </xf>
    <xf numFmtId="178" fontId="14" fillId="4" borderId="0" xfId="5" applyFont="1" applyFill="1" applyAlignment="1">
      <alignment horizontal="left"/>
    </xf>
    <xf numFmtId="178" fontId="8" fillId="5" borderId="0" xfId="6" applyFont="1" applyFill="1">
      <alignment horizontal="center" vertical="center" wrapText="1"/>
    </xf>
    <xf numFmtId="178" fontId="13" fillId="5" borderId="0" xfId="1" applyFont="1" applyFill="1" applyBorder="1" applyAlignment="1">
      <alignment horizontal="center" vertical="center"/>
    </xf>
  </cellXfs>
  <cellStyles count="11">
    <cellStyle name="一般" xfId="0" builtinId="0" customBuiltin="1"/>
    <cellStyle name="表格 0.00" xfId="8"/>
    <cellStyle name="表格日期​​" xfId="7"/>
    <cellStyle name="表格备注" xfId="10"/>
    <cellStyle name="表格标题" xfId="6"/>
    <cellStyle name="表格编号样式" xfId="9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</cellStyles>
  <dxfs count="13">
    <dxf>
      <font>
        <strike val="0"/>
        <outline val="0"/>
        <shadow val="0"/>
        <u val="none"/>
        <vertAlign val="baseline"/>
        <sz val="11"/>
        <color theme="1" tint="0.14990691854609822"/>
        <name val="Microsoft YaHei UI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14990691854609822"/>
        <name val="Microsoft YaHei UI"/>
        <scheme val="none"/>
      </font>
      <numFmt numFmtId="176" formatCode="#,##0_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14990691854609822"/>
        <name val="Microsoft YaHei UI"/>
        <scheme val="none"/>
      </font>
      <numFmt numFmtId="176" formatCode="#,##0_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14990691854609822"/>
        <name val="Microsoft YaHei UI"/>
        <scheme val="none"/>
      </font>
      <numFmt numFmtId="177" formatCode="#,##0.00_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14990691854609822"/>
        <name val="Microsoft YaHei UI"/>
        <scheme val="none"/>
      </font>
      <numFmt numFmtId="177" formatCode="#,##0.00_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14990691854609822"/>
        <name val="Microsoft YaHei UI"/>
        <scheme val="none"/>
      </font>
      <numFmt numFmtId="176" formatCode="#,##0_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14990691854609822"/>
        <name val="Microsoft YaHei U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14990691854609822"/>
        <name val="Microsoft YaHei UI"/>
        <scheme val="none"/>
      </font>
      <numFmt numFmtId="178" formatCode="[$-F800]dddd\,\ mmmm\ dd\,\ 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健身记录表" defaultPivotStyle="PivotStyleLight16">
    <tableStyle name="健身记录表" pivot="0" count="2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健身" displayName="健身" ref="B7:I15" headerRowDxfId="10" dataDxfId="9" totalsRowDxfId="8">
  <autoFilter ref="B7:I15"/>
  <tableColumns count="8">
    <tableColumn id="1" name="日期" totalsRowLabel="Total" dataDxfId="7" dataCellStyle="表格日期​​"/>
    <tableColumn id="8" name="活動" dataDxfId="6" dataCellStyle="表格备注"/>
    <tableColumn id="2" name="持續時間_x000a_（分鐘）" dataDxfId="5" dataCellStyle="表格编号样式"/>
    <tableColumn id="3" name="距離_x000a_（英里/公里）" dataDxfId="4" dataCellStyle="表格编号样式"/>
    <tableColumn id="4" name="速度_x000a_（每小時）" dataDxfId="3" dataCellStyle="表格编号样式">
      <calculatedColumnFormula>IFERROR((60/健身[[#This Row],[持續時間
（分鐘）]])*健身[[#This Row],[距離
（英里/公里）]],"")</calculatedColumnFormula>
    </tableColumn>
    <tableColumn id="5" name="卡路里" dataDxfId="2" dataCellStyle="表格编号样式"/>
    <tableColumn id="6" name="體重" dataDxfId="1" dataCellStyle="表格编号样式"/>
    <tableColumn id="7" name="備註" totalsRowFunction="count" dataDxfId="0" dataCellStyle="表格编号样式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输入健身详细信息，包括日期、活动、持续时间、距离、速度、卡路里、体重以及任何备注。速度由系统自动计算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15"/>
  <sheetViews>
    <sheetView showGridLines="0" tabSelected="1" workbookViewId="0">
      <selection activeCell="I4" sqref="I4"/>
    </sheetView>
  </sheetViews>
  <sheetFormatPr defaultColWidth="8.77734375" defaultRowHeight="30" customHeight="1" x14ac:dyDescent="0.25"/>
  <cols>
    <col min="1" max="1" width="2.6640625" style="2" customWidth="1"/>
    <col min="2" max="2" width="26.33203125" style="2" customWidth="1"/>
    <col min="3" max="3" width="20.6640625" style="2" customWidth="1"/>
    <col min="4" max="4" width="22.88671875" style="2" customWidth="1"/>
    <col min="5" max="5" width="17.6640625" style="2" customWidth="1"/>
    <col min="6" max="6" width="25.33203125" style="2" customWidth="1"/>
    <col min="7" max="8" width="17.6640625" style="2" customWidth="1"/>
    <col min="9" max="9" width="21.33203125" style="2" customWidth="1"/>
    <col min="10" max="10" width="2.6640625" style="2" customWidth="1"/>
    <col min="11" max="16384" width="8.77734375" style="2"/>
  </cols>
  <sheetData>
    <row r="1" spans="2:9" s="9" customFormat="1" ht="60" customHeight="1" x14ac:dyDescent="0.5">
      <c r="B1" s="19" t="s">
        <v>5</v>
      </c>
      <c r="C1" s="19"/>
      <c r="D1" s="19"/>
      <c r="E1" s="19"/>
      <c r="F1" s="19"/>
      <c r="G1" s="19"/>
      <c r="H1" s="19"/>
      <c r="I1" s="19"/>
    </row>
    <row r="2" spans="2:9" s="1" customFormat="1" ht="34.9" customHeight="1" x14ac:dyDescent="0.35">
      <c r="B2" s="10" t="s">
        <v>6</v>
      </c>
      <c r="C2" s="11"/>
      <c r="D2" s="11"/>
      <c r="E2" s="11"/>
      <c r="F2" s="11"/>
      <c r="G2" s="11"/>
      <c r="H2" s="11"/>
      <c r="I2" s="11"/>
    </row>
    <row r="3" spans="2:9" s="1" customFormat="1" ht="34.9" customHeight="1" x14ac:dyDescent="0.25">
      <c r="B3" s="12" t="s">
        <v>7</v>
      </c>
      <c r="C3" s="12" t="s">
        <v>2</v>
      </c>
      <c r="D3" s="13" t="s">
        <v>8</v>
      </c>
      <c r="E3" s="12" t="s">
        <v>9</v>
      </c>
      <c r="F3" s="12" t="s">
        <v>10</v>
      </c>
      <c r="G3" s="11"/>
      <c r="H3" s="11"/>
      <c r="I3" s="11"/>
    </row>
    <row r="4" spans="2:9" s="1" customFormat="1" ht="34.9" customHeight="1" x14ac:dyDescent="0.25">
      <c r="B4" s="14">
        <f>IFERROR(AVERAGE(健身[持續時間
（分鐘）]),"[时间]")</f>
        <v>35</v>
      </c>
      <c r="C4" s="14">
        <f>IFERROR(AVERAGE(健身[卡路里]),"[卡路里]")</f>
        <v>401.5</v>
      </c>
      <c r="D4" s="15">
        <f>IFERROR(AVERAGE(健身[距離
（英里/公里）]),"[距离]")</f>
        <v>2.75</v>
      </c>
      <c r="E4" s="16">
        <f>IFERROR(AVERAGE(健身[體重]),"[体重]")</f>
        <v>131</v>
      </c>
      <c r="F4" s="15">
        <f>IFERROR((60/平均持续时间__分钟)*平均距离__英里_公里,"")</f>
        <v>4.7142857142857144</v>
      </c>
      <c r="G4" s="11"/>
      <c r="H4" s="11"/>
      <c r="I4" s="11"/>
    </row>
    <row r="5" spans="2:9" s="1" customFormat="1" ht="10.9" customHeight="1" x14ac:dyDescent="0.25">
      <c r="B5" s="11"/>
      <c r="C5" s="11"/>
      <c r="D5" s="11"/>
      <c r="E5" s="11"/>
      <c r="F5" s="11"/>
      <c r="G5" s="11"/>
      <c r="H5" s="11"/>
      <c r="I5" s="11"/>
    </row>
    <row r="6" spans="2:9" ht="40.15" customHeight="1" x14ac:dyDescent="0.35">
      <c r="B6" s="17" t="s">
        <v>0</v>
      </c>
      <c r="C6" s="11"/>
      <c r="D6" s="11"/>
      <c r="E6" s="11"/>
      <c r="F6" s="11"/>
      <c r="G6" s="11"/>
      <c r="H6" s="11"/>
      <c r="I6" s="11"/>
    </row>
    <row r="7" spans="2:9" s="3" customFormat="1" ht="40.15" customHeight="1" x14ac:dyDescent="0.25">
      <c r="B7" s="18" t="s">
        <v>1</v>
      </c>
      <c r="C7" s="18" t="s">
        <v>11</v>
      </c>
      <c r="D7" s="18" t="s">
        <v>12</v>
      </c>
      <c r="E7" s="18" t="s">
        <v>13</v>
      </c>
      <c r="F7" s="18" t="s">
        <v>14</v>
      </c>
      <c r="G7" s="18" t="s">
        <v>4</v>
      </c>
      <c r="H7" s="18" t="s">
        <v>15</v>
      </c>
      <c r="I7" s="18" t="s">
        <v>16</v>
      </c>
    </row>
    <row r="8" spans="2:9" ht="40.15" customHeight="1" x14ac:dyDescent="0.25">
      <c r="B8" s="4">
        <f ca="1">TODAY()-7</f>
        <v>43610</v>
      </c>
      <c r="C8" s="5" t="s">
        <v>3</v>
      </c>
      <c r="D8" s="6">
        <v>40</v>
      </c>
      <c r="E8" s="7">
        <v>2.5</v>
      </c>
      <c r="F8" s="7">
        <f>IFERROR((60/健身[[#This Row],[持續時間
（分鐘）]])*健身[[#This Row],[距離
（英里/公里）]],"")</f>
        <v>3.75</v>
      </c>
      <c r="G8" s="6">
        <v>380</v>
      </c>
      <c r="H8" s="6">
        <v>132</v>
      </c>
      <c r="I8" s="8" t="s">
        <v>17</v>
      </c>
    </row>
    <row r="9" spans="2:9" ht="40.15" customHeight="1" x14ac:dyDescent="0.25">
      <c r="B9" s="4">
        <f ca="1">TODAY()-6</f>
        <v>43611</v>
      </c>
      <c r="C9" s="5" t="s">
        <v>18</v>
      </c>
      <c r="D9" s="6">
        <v>30</v>
      </c>
      <c r="E9" s="7">
        <v>3</v>
      </c>
      <c r="F9" s="7">
        <f>IFERROR((60/健身[[#This Row],[持續時間
（分鐘）]])*健身[[#This Row],[距離
（英里/公里）]],"")</f>
        <v>6</v>
      </c>
      <c r="G9" s="6">
        <v>423</v>
      </c>
      <c r="H9" s="6">
        <v>130</v>
      </c>
      <c r="I9" s="8" t="s">
        <v>19</v>
      </c>
    </row>
    <row r="10" spans="2:9" ht="40.15" customHeight="1" x14ac:dyDescent="0.25">
      <c r="B10" s="4">
        <f ca="1">TODAY()-5</f>
        <v>43612</v>
      </c>
      <c r="C10" s="5" t="s">
        <v>3</v>
      </c>
      <c r="D10" s="6">
        <v>40</v>
      </c>
      <c r="E10" s="7">
        <v>2.5</v>
      </c>
      <c r="F10" s="7">
        <f>IFERROR((60/健身[[#This Row],[持續時間
（分鐘）]])*健身[[#This Row],[距離
（英里/公里）]],"")</f>
        <v>3.75</v>
      </c>
      <c r="G10" s="6">
        <v>380</v>
      </c>
      <c r="H10" s="6">
        <v>132</v>
      </c>
      <c r="I10" s="8" t="s">
        <v>20</v>
      </c>
    </row>
    <row r="11" spans="2:9" ht="40.15" customHeight="1" x14ac:dyDescent="0.25">
      <c r="B11" s="4">
        <f ca="1">TODAY()-4</f>
        <v>43613</v>
      </c>
      <c r="C11" s="5" t="s">
        <v>18</v>
      </c>
      <c r="D11" s="6">
        <v>30</v>
      </c>
      <c r="E11" s="7">
        <v>3</v>
      </c>
      <c r="F11" s="7">
        <f>IFERROR((60/健身[[#This Row],[持續時間
（分鐘）]])*健身[[#This Row],[距離
（英里/公里）]],"")</f>
        <v>6</v>
      </c>
      <c r="G11" s="6">
        <v>423</v>
      </c>
      <c r="H11" s="6">
        <v>130</v>
      </c>
      <c r="I11" s="8" t="s">
        <v>20</v>
      </c>
    </row>
    <row r="12" spans="2:9" ht="40.15" customHeight="1" x14ac:dyDescent="0.25">
      <c r="B12" s="4">
        <f t="shared" ref="B12" ca="1" si="0">TODAY()-3</f>
        <v>43614</v>
      </c>
      <c r="C12" s="5" t="s">
        <v>3</v>
      </c>
      <c r="D12" s="6">
        <v>40</v>
      </c>
      <c r="E12" s="7">
        <v>2.5</v>
      </c>
      <c r="F12" s="7">
        <f>IFERROR((60/健身[[#This Row],[持續時間
（分鐘）]])*健身[[#This Row],[距離
（英里/公里）]],"")</f>
        <v>3.75</v>
      </c>
      <c r="G12" s="6">
        <v>380</v>
      </c>
      <c r="H12" s="6">
        <v>132</v>
      </c>
      <c r="I12" s="8" t="s">
        <v>21</v>
      </c>
    </row>
    <row r="13" spans="2:9" ht="40.15" customHeight="1" x14ac:dyDescent="0.25">
      <c r="B13" s="4">
        <f ca="1">TODAY()-2</f>
        <v>43615</v>
      </c>
      <c r="C13" s="5" t="s">
        <v>22</v>
      </c>
      <c r="D13" s="6">
        <v>30</v>
      </c>
      <c r="E13" s="7">
        <v>3</v>
      </c>
      <c r="F13" s="7">
        <f>IFERROR((60/健身[[#This Row],[持續時間
（分鐘）]])*健身[[#This Row],[距離
（英里/公里）]],"")</f>
        <v>6</v>
      </c>
      <c r="G13" s="6">
        <v>423</v>
      </c>
      <c r="H13" s="6">
        <v>130</v>
      </c>
      <c r="I13" s="8" t="s">
        <v>23</v>
      </c>
    </row>
    <row r="14" spans="2:9" ht="40.15" customHeight="1" x14ac:dyDescent="0.25">
      <c r="B14" s="4">
        <f ca="1">TODAY()-1</f>
        <v>43616</v>
      </c>
      <c r="C14" s="5" t="s">
        <v>3</v>
      </c>
      <c r="D14" s="6">
        <v>40</v>
      </c>
      <c r="E14" s="7">
        <v>2.5</v>
      </c>
      <c r="F14" s="7">
        <f>IFERROR((60/健身[[#This Row],[持續時間
（分鐘）]])*健身[[#This Row],[距離
（英里/公里）]],"")</f>
        <v>3.75</v>
      </c>
      <c r="G14" s="6">
        <v>380</v>
      </c>
      <c r="H14" s="6">
        <v>132</v>
      </c>
      <c r="I14" s="8" t="s">
        <v>20</v>
      </c>
    </row>
    <row r="15" spans="2:9" ht="40.15" customHeight="1" x14ac:dyDescent="0.25">
      <c r="B15" s="4">
        <f ca="1">TODAY()</f>
        <v>43617</v>
      </c>
      <c r="C15" s="5" t="s">
        <v>18</v>
      </c>
      <c r="D15" s="6">
        <v>30</v>
      </c>
      <c r="E15" s="7">
        <v>3</v>
      </c>
      <c r="F15" s="7">
        <f>IFERROR((60/健身[[#This Row],[持續時間
（分鐘）]])*健身[[#This Row],[距離
（英里/公里）]],"")</f>
        <v>6</v>
      </c>
      <c r="G15" s="6">
        <v>423</v>
      </c>
      <c r="H15" s="6">
        <v>130</v>
      </c>
      <c r="I15" s="8" t="s">
        <v>24</v>
      </c>
    </row>
  </sheetData>
  <mergeCells count="1">
    <mergeCell ref="B1:I1"/>
  </mergeCells>
  <phoneticPr fontId="12" type="noConversion"/>
  <dataValidations count="14">
    <dataValidation allowBlank="1" showInputMessage="1" showErrorMessage="1" prompt="使用此工作表可跟踪健身。统计部分概括持续时间、距离、卡路里、体重和速度的平均值。“健身”表用于列出所有健身" sqref="A1"/>
    <dataValidation allowBlank="1" showInputMessage="1" showErrorMessage="1" prompt="健身的平均持续时间，由系统基于“健身”表中的数据自动计算" sqref="B4"/>
    <dataValidation allowBlank="1" showInputMessage="1" showErrorMessage="1" prompt="平均卡路里，由系统基于“健身”表中的数据自动计算" sqref="C4"/>
    <dataValidation allowBlank="1" showInputMessage="1" showErrorMessage="1" prompt="健身的平均距离，由系统基于“健身”表中的数据自动计算" sqref="D4"/>
    <dataValidation allowBlank="1" showInputMessage="1" showErrorMessage="1" prompt="平均体重，由系统基于“健身”表中的数据自动计算" sqref="E4"/>
    <dataValidation allowBlank="1" showInputMessage="1" showErrorMessage="1" prompt="健身的平均速度，由系统基于“健身”表中的数据自动计算" sqref="F4"/>
    <dataValidation allowBlank="1" showInputMessage="1" showErrorMessage="1" prompt="在此列中输入每次健身的日期" sqref="B7"/>
    <dataValidation allowBlank="1" showInputMessage="1" showErrorMessage="1" prompt="在此列中输入活动" sqref="C7"/>
    <dataValidation allowBlank="1" showInputMessage="1" showErrorMessage="1" prompt="在此列中输入健身的持续时间" sqref="D7"/>
    <dataValidation allowBlank="1" showInputMessage="1" showErrorMessage="1" prompt="在此列中输入距离" sqref="E7"/>
    <dataValidation allowBlank="1" showInputMessage="1" showErrorMessage="1" prompt="速度由系统基于每项活动的持续时间和距离值在此列中自动计算" sqref="F7"/>
    <dataValidation allowBlank="1" showInputMessage="1" showErrorMessage="1" prompt="在此列中输入消耗的卡路里" sqref="G7"/>
    <dataValidation allowBlank="1" showInputMessage="1" showErrorMessage="1" prompt="在此列中输入体重" sqref="H7"/>
    <dataValidation allowBlank="1" showInputMessage="1" showErrorMessage="1" prompt="在此列中输入健身的任何备注" sqref="I7"/>
  </dataValidations>
  <printOptions horizontalCentered="1"/>
  <pageMargins left="0.25" right="0.25" top="0.75" bottom="0.75" header="0.3" footer="0.3"/>
  <pageSetup paperSize="9" scale="8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7</vt:i4>
      </vt:variant>
    </vt:vector>
  </HeadingPairs>
  <TitlesOfParts>
    <vt:vector size="8" baseType="lpstr">
      <vt:lpstr>健身記錄</vt:lpstr>
      <vt:lpstr>ColumnTitle1</vt:lpstr>
      <vt:lpstr>健身記錄!Print_Titles</vt:lpstr>
      <vt:lpstr>平均卡路里</vt:lpstr>
      <vt:lpstr>平均体重</vt:lpstr>
      <vt:lpstr>平均持续时间__分钟</vt:lpstr>
      <vt:lpstr>平均速度__每小时</vt:lpstr>
      <vt:lpstr>平均距离__英里_公里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yqq3081</dc:creator>
  <cp:lastModifiedBy>Hank</cp:lastModifiedBy>
  <cp:lastPrinted>2019-02-10T11:39:49Z</cp:lastPrinted>
  <dcterms:created xsi:type="dcterms:W3CDTF">2016-09-16T00:26:20Z</dcterms:created>
  <dcterms:modified xsi:type="dcterms:W3CDTF">2019-06-01T15:01:12Z</dcterms:modified>
</cp:coreProperties>
</file>