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1FEA0AB8-3C65-4E4C-AEFA-47504D87A65B}" xr6:coauthVersionLast="46" xr6:coauthVersionMax="46" xr10:uidLastSave="{00000000-0000-0000-0000-000000000000}"/>
  <bookViews>
    <workbookView xWindow="3510" yWindow="3510" windowWidth="12945" windowHeight="11385" xr2:uid="{00000000-000D-0000-FFFF-FFFF00000000}"/>
  </bookViews>
  <sheets>
    <sheet name="人事部薪酬分析" sheetId="2" r:id="rId1"/>
  </sheets>
  <definedNames>
    <definedName name="合计">OFFSET(人事部薪酬分析!#REF!,0,0,COUNTA(人事部薪酬分析!#REF!)-4)</definedName>
    <definedName name="年度">OFFSET(人事部薪酬分析!#REF!,0,0,COUNTA(人事部薪酬分析!$C:$C)-4)</definedName>
    <definedName name="薪资">IF(DATEDIF(人事部薪酬分析!XEV1048575,"2014/12/31","M")&lt;=12,DATEDIF(人事部薪酬分析!XEV1048575,"2014/12/31","M"),12)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H5" i="2" s="1"/>
  <c r="G6" i="2"/>
  <c r="G7" i="2"/>
  <c r="G8" i="2"/>
  <c r="G9" i="2"/>
  <c r="G10" i="2"/>
  <c r="G11" i="2"/>
  <c r="G12" i="2"/>
  <c r="G13" i="2"/>
  <c r="G14" i="2"/>
  <c r="G15" i="2"/>
  <c r="H6" i="2"/>
  <c r="H7" i="2"/>
  <c r="H8" i="2"/>
  <c r="H9" i="2"/>
  <c r="H10" i="2"/>
  <c r="H11" i="2"/>
  <c r="H12" i="2"/>
  <c r="H13" i="2"/>
  <c r="H14" i="2"/>
  <c r="H15" i="2"/>
  <c r="F6" i="2"/>
  <c r="F7" i="2"/>
  <c r="F8" i="2"/>
  <c r="F9" i="2"/>
  <c r="F10" i="2"/>
  <c r="F11" i="2"/>
  <c r="F12" i="2"/>
  <c r="F13" i="2"/>
  <c r="F14" i="2"/>
  <c r="F15" i="2"/>
</calcChain>
</file>

<file path=xl/sharedStrings.xml><?xml version="1.0" encoding="utf-8"?>
<sst xmlns="http://schemas.openxmlformats.org/spreadsheetml/2006/main" count="20" uniqueCount="20">
  <si>
    <t>2008年</t>
    <phoneticPr fontId="2" type="noConversion"/>
  </si>
  <si>
    <t>年份</t>
    <phoneticPr fontId="2" type="noConversion"/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</si>
  <si>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</si>
  <si>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</si>
  <si>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</si>
  <si>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</si>
  <si>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</si>
  <si>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</si>
  <si>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</si>
  <si>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</si>
  <si>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</si>
  <si>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</si>
  <si>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2008年-2018年 人事部薪酬分析</t>
    <phoneticPr fontId="2" type="noConversion"/>
  </si>
  <si>
    <t>平均月薪（人）</t>
    <phoneticPr fontId="2" type="noConversion"/>
  </si>
  <si>
    <t>人數</t>
    <phoneticPr fontId="2" type="noConversion"/>
  </si>
  <si>
    <t>年度薪資支出</t>
    <phoneticPr fontId="2" type="noConversion"/>
  </si>
  <si>
    <t>薪資增長幅度</t>
    <phoneticPr fontId="2" type="noConversion"/>
  </si>
  <si>
    <t>支出薪資（月）</t>
    <phoneticPr fontId="2" type="noConversion"/>
  </si>
  <si>
    <t>圖表現象分析</t>
    <phoneticPr fontId="2" type="noConversion"/>
  </si>
  <si>
    <t>1.人員數量從13年開始穩定，並且人員流動率較低，是否可以認為現行人數結構已滿足日常交易處理，那是否可以考慮通過業務處理能力的提高，降低所需人數。
2.在人員數量穩定的情況下，除去15年和17年因XX影響導致薪資幅度為4%左右外，其餘薪資增長平均為8%。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</si>
</sst>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黑体"/>
      <family val="2"/>
      <charset val="134"/>
    </font>
    <font>
      <sz val="11"/>
      <color theme="1"/>
      <name val="微软雅黑"/>
      <family val="2"/>
      <charset val="134"/>
    </font>
    <font>
      <sz val="9"/>
      <name val="黑体"/>
      <family val="2"/>
      <charset val="134"/>
    </font>
    <font>
      <sz val="11"/>
      <color theme="0"/>
      <name val="微软雅黑"/>
      <family val="2"/>
      <charset val="134"/>
    </font>
    <font>
      <sz val="11"/>
      <name val="黑体"/>
      <family val="2"/>
      <charset val="134"/>
    </font>
    <font>
      <sz val="11"/>
      <name val="微软雅黑"/>
      <family val="2"/>
      <charset val="134"/>
    </font>
    <font>
      <b/>
      <sz val="22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一般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>
                <a:latin typeface="微软雅黑" panose="020B0503020204020204" pitchFamily="34" charset="-122"/>
                <a:ea typeface="微软雅黑" panose="020B0503020204020204" pitchFamily="34" charset="-122"/>
              </a:rPr>
              <a:t>②各年度平均薪資</a:t>
            </a:r>
          </a:p>
        </c:rich>
      </c:tx>
      <c:layout>
        <c:manualLayout>
          <c:xMode val="edge"/>
          <c:yMode val="edge"/>
          <c:x val="1.0124523388383889E-2"/>
          <c:y val="4.30420054200542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7.786521670464544E-2"/>
          <c:y val="0.27727647474877976"/>
          <c:w val="0.78948446630417612"/>
          <c:h val="0.54207815911235879"/>
        </c:manualLayout>
      </c:layout>
      <c:areaChart>
        <c:grouping val="stacked"/>
        <c:varyColors val="0"/>
        <c:ser>
          <c:idx val="3"/>
          <c:order val="0"/>
          <c:tx>
            <c:strRef>
              <c:f>人事部薪酬分析!$G$4</c:f>
              <c:strCache>
                <c:ptCount val="1"/>
                <c:pt idx="0">
                  <c:v>支出薪資（月）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人事部薪酬分析!$C$5:$C$15</c:f>
              <c:strCache>
                <c:ptCount val="11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</c:strCache>
            </c:strRef>
          </c:cat>
          <c:val>
            <c:numRef>
              <c:f>人事部薪酬分析!$G$5:$G$15</c:f>
              <c:numCache>
                <c:formatCode>General</c:formatCode>
                <c:ptCount val="11"/>
                <c:pt idx="0">
                  <c:v>10500</c:v>
                </c:pt>
                <c:pt idx="1">
                  <c:v>19000</c:v>
                </c:pt>
                <c:pt idx="2">
                  <c:v>20000</c:v>
                </c:pt>
                <c:pt idx="3">
                  <c:v>30400</c:v>
                </c:pt>
                <c:pt idx="4">
                  <c:v>48000</c:v>
                </c:pt>
                <c:pt idx="5">
                  <c:v>58500</c:v>
                </c:pt>
                <c:pt idx="6">
                  <c:v>63000</c:v>
                </c:pt>
                <c:pt idx="7">
                  <c:v>66000</c:v>
                </c:pt>
                <c:pt idx="8">
                  <c:v>72000</c:v>
                </c:pt>
                <c:pt idx="9">
                  <c:v>75000</c:v>
                </c:pt>
                <c:pt idx="10">
                  <c:v>82500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F-4BC1-9EA5-10409E70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56240"/>
        <c:axId val="490255848"/>
      </c:areaChart>
      <c:lineChart>
        <c:grouping val="standard"/>
        <c:varyColors val="0"/>
        <c:ser>
          <c:idx val="4"/>
          <c:order val="1"/>
          <c:tx>
            <c:strRef>
              <c:f>人事部薪酬分析!$H$4</c:f>
              <c:strCache>
                <c:ptCount val="1"/>
                <c:pt idx="0">
                  <c:v>平均月薪（人）</c:v>
                </c:pt>
              </c:strCache>
            </c:strRef>
          </c:tx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人事部薪酬分析!$C$5:$C$15</c:f>
              <c:strCache>
                <c:ptCount val="11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</c:strCache>
            </c:strRef>
          </c:cat>
          <c:val>
            <c:numRef>
              <c:f>人事部薪酬分析!$H$5:$H$15</c:f>
              <c:numCache>
                <c:formatCode>General</c:formatCode>
                <c:ptCount val="11"/>
                <c:pt idx="0">
                  <c:v>3500</c:v>
                </c:pt>
                <c:pt idx="1">
                  <c:v>3800</c:v>
                </c:pt>
                <c:pt idx="2">
                  <c:v>4000</c:v>
                </c:pt>
                <c:pt idx="3">
                  <c:v>3800</c:v>
                </c:pt>
                <c:pt idx="4">
                  <c:v>4000</c:v>
                </c:pt>
                <c:pt idx="5">
                  <c:v>3900</c:v>
                </c:pt>
                <c:pt idx="6">
                  <c:v>4200</c:v>
                </c:pt>
                <c:pt idx="7">
                  <c:v>4400</c:v>
                </c:pt>
                <c:pt idx="8">
                  <c:v>4800</c:v>
                </c:pt>
                <c:pt idx="9">
                  <c:v>5000</c:v>
                </c:pt>
                <c:pt idx="10">
                  <c:v>5500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F-4BC1-9EA5-10409E70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51536"/>
        <c:axId val="490250752"/>
      </c:lineChart>
      <c:valAx>
        <c:axId val="49025584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90256240"/>
        <c:crosses val="max"/>
        <c:crossBetween val="between"/>
      </c:valAx>
      <c:catAx>
        <c:axId val="49025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90255848"/>
        <c:crosses val="autoZero"/>
        <c:auto val="1"/>
        <c:lblAlgn val="ctr"/>
        <c:lblOffset val="100"/>
        <c:noMultiLvlLbl val="0"/>
      </c:catAx>
      <c:valAx>
        <c:axId val="49025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90251536"/>
        <c:crosses val="autoZero"/>
        <c:crossBetween val="between"/>
      </c:valAx>
      <c:catAx>
        <c:axId val="49025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025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39622769216886E-2"/>
          <c:y val="0.10857898793661082"/>
          <c:w val="0.65788461972339418"/>
          <c:h val="7.641158536585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>
                <a:latin typeface="微软雅黑" panose="020B0503020204020204" pitchFamily="34" charset="-122"/>
                <a:ea typeface="微软雅黑" panose="020B0503020204020204" pitchFamily="34" charset="-122"/>
              </a:rPr>
              <a:t>③各年度薪資</a:t>
            </a:r>
            <a:r>
              <a:rPr lang="en-US" altLang="zh-CN">
                <a:latin typeface="微软雅黑" panose="020B0503020204020204" pitchFamily="34" charset="-122"/>
                <a:ea typeface="微软雅黑" panose="020B0503020204020204" pitchFamily="34" charset="-122"/>
              </a:rPr>
              <a:t>&amp;</a:t>
            </a:r>
            <a:r>
              <a:rPr lang="zh-CN" altLang="en-US">
                <a:latin typeface="微软雅黑" panose="020B0503020204020204" pitchFamily="34" charset="-122"/>
                <a:ea typeface="微软雅黑" panose="020B0503020204020204" pitchFamily="34" charset="-122"/>
              </a:rPr>
              <a:t>增幅</a:t>
            </a:r>
          </a:p>
        </c:rich>
      </c:tx>
      <c:layout>
        <c:manualLayout>
          <c:xMode val="edge"/>
          <c:yMode val="edge"/>
          <c:x val="2.0523102013630317E-2"/>
          <c:y val="4.30415971618303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0115178882520055"/>
          <c:y val="0.20427542013004663"/>
          <c:w val="0.83284784735843953"/>
          <c:h val="0.615079335491965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人事部薪酬分析!$E$4</c:f>
              <c:strCache>
                <c:ptCount val="1"/>
                <c:pt idx="0">
                  <c:v>年度薪資支出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人事部薪酬分析!$C$5:$C$15</c:f>
              <c:strCache>
                <c:ptCount val="11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</c:strCache>
            </c:strRef>
          </c:cat>
          <c:val>
            <c:numRef>
              <c:f>人事部薪酬分析!$E$5:$E$15</c:f>
              <c:numCache>
                <c:formatCode>General</c:formatCode>
                <c:ptCount val="11"/>
                <c:pt idx="0">
                  <c:v>126000</c:v>
                </c:pt>
                <c:pt idx="1">
                  <c:v>228000</c:v>
                </c:pt>
                <c:pt idx="2">
                  <c:v>240000</c:v>
                </c:pt>
                <c:pt idx="3">
                  <c:v>364800</c:v>
                </c:pt>
                <c:pt idx="4">
                  <c:v>576000</c:v>
                </c:pt>
                <c:pt idx="5">
                  <c:v>702000</c:v>
                </c:pt>
                <c:pt idx="6">
                  <c:v>756000</c:v>
                </c:pt>
                <c:pt idx="7">
                  <c:v>792000</c:v>
                </c:pt>
                <c:pt idx="8">
                  <c:v>864000</c:v>
                </c:pt>
                <c:pt idx="9">
                  <c:v>900000</c:v>
                </c:pt>
                <c:pt idx="10">
                  <c:v>990000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C-4DB9-A5AA-07CF9C1D9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251928"/>
        <c:axId val="490252320"/>
      </c:barChart>
      <c:lineChart>
        <c:grouping val="standard"/>
        <c:varyColors val="0"/>
        <c:ser>
          <c:idx val="4"/>
          <c:order val="1"/>
          <c:tx>
            <c:strRef>
              <c:f>人事部薪酬分析!$F$4</c:f>
              <c:strCache>
                <c:ptCount val="1"/>
                <c:pt idx="0">
                  <c:v>薪資增長幅度</c:v>
                </c:pt>
              </c:strCache>
            </c:strRef>
          </c:tx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人事部薪酬分析!$C$5:$C$15</c:f>
              <c:strCache>
                <c:ptCount val="11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</c:strCache>
            </c:strRef>
          </c:cat>
          <c:val>
            <c:numRef>
              <c:f>人事部薪酬分析!$F$5:$F$15</c:f>
              <c:numCache>
                <c:formatCode>0.00%</c:formatCode>
                <c:ptCount val="11"/>
                <c:pt idx="0">
                  <c:v>0</c:v>
                </c:pt>
                <c:pt idx="1">
                  <c:v>0.44736842105263158</c:v>
                </c:pt>
                <c:pt idx="2">
                  <c:v>0.05</c:v>
                </c:pt>
                <c:pt idx="3">
                  <c:v>0.34210526315789475</c:v>
                </c:pt>
                <c:pt idx="4">
                  <c:v>0.36666666666666664</c:v>
                </c:pt>
                <c:pt idx="5">
                  <c:v>0.17948717948717949</c:v>
                </c:pt>
                <c:pt idx="6">
                  <c:v>7.1428571428571425E-2</c:v>
                </c:pt>
                <c:pt idx="7">
                  <c:v>4.5454545454545456E-2</c:v>
                </c:pt>
                <c:pt idx="8">
                  <c:v>8.3333333333333329E-2</c:v>
                </c:pt>
                <c:pt idx="9">
                  <c:v>0.04</c:v>
                </c:pt>
                <c:pt idx="10">
                  <c:v>9.0909090909090912E-2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C-4DB9-A5AA-07CF9C1D9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42688"/>
        <c:axId val="487247000"/>
      </c:lineChart>
      <c:catAx>
        <c:axId val="49025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90252320"/>
        <c:crosses val="autoZero"/>
        <c:auto val="1"/>
        <c:lblAlgn val="ctr"/>
        <c:lblOffset val="100"/>
        <c:noMultiLvlLbl val="0"/>
      </c:catAx>
      <c:valAx>
        <c:axId val="4902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90251928"/>
        <c:crosses val="autoZero"/>
        <c:crossBetween val="between"/>
      </c:valAx>
      <c:valAx>
        <c:axId val="48724700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87242688"/>
        <c:crosses val="max"/>
        <c:crossBetween val="between"/>
      </c:valAx>
      <c:catAx>
        <c:axId val="48724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7247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999540351202041"/>
          <c:y val="3.2101575458020198E-2"/>
          <c:w val="0.40000477336803342"/>
          <c:h val="7.6446960212618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>
                <a:latin typeface="微软雅黑" panose="020B0503020204020204" pitchFamily="34" charset="-122"/>
                <a:ea typeface="微软雅黑" panose="020B0503020204020204" pitchFamily="34" charset="-122"/>
              </a:rPr>
              <a:t>①各年度人數</a:t>
            </a:r>
          </a:p>
        </c:rich>
      </c:tx>
      <c:layout>
        <c:manualLayout>
          <c:xMode val="edge"/>
          <c:yMode val="edge"/>
          <c:x val="2.6767282741283892E-2"/>
          <c:y val="1.5744072340129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人事部薪酬分析!$D$4</c:f>
              <c:strCache>
                <c:ptCount val="1"/>
                <c:pt idx="0">
                  <c:v>人數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人事部薪酬分析!$C$5:$C$15</c:f>
              <c:strCache>
                <c:ptCount val="11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</c:strCache>
            </c:strRef>
          </c:cat>
          <c:val>
            <c:numRef>
              <c:f>人事部薪酬分析!$D$5:$D$15</c:f>
              <c:numCache>
                <c:formatCode>General</c:formatCode>
                <c:ptCount val="11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4-4E03-AE25-536C9E607E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7243080"/>
        <c:axId val="487243472"/>
      </c:barChart>
      <c:catAx>
        <c:axId val="48724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87243472"/>
        <c:crosses val="autoZero"/>
        <c:auto val="1"/>
        <c:lblAlgn val="ctr"/>
        <c:lblOffset val="100"/>
        <c:noMultiLvlLbl val="0"/>
      </c:catAx>
      <c:valAx>
        <c:axId val="48724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8724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</xdr:colOff>
      <xdr:row>16</xdr:row>
      <xdr:rowOff>5289</xdr:rowOff>
    </xdr:from>
    <xdr:to>
      <xdr:col>16</xdr:col>
      <xdr:colOff>254</xdr:colOff>
      <xdr:row>36</xdr:row>
      <xdr:rowOff>60324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4233</xdr:colOff>
      <xdr:row>37</xdr:row>
      <xdr:rowOff>27515</xdr:rowOff>
    </xdr:from>
    <xdr:to>
      <xdr:col>16</xdr:col>
      <xdr:colOff>4233</xdr:colOff>
      <xdr:row>57</xdr:row>
      <xdr:rowOff>84048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</xdr:colOff>
      <xdr:row>16</xdr:row>
      <xdr:rowOff>4540</xdr:rowOff>
    </xdr:from>
    <xdr:to>
      <xdr:col>8</xdr:col>
      <xdr:colOff>21167</xdr:colOff>
      <xdr:row>36</xdr:row>
      <xdr:rowOff>61074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表3" displayName="表3" ref="C4:H15" totalsRowShown="0" headerRowDxfId="7" dataDxfId="6">
  <sortState xmlns:xlrd2="http://schemas.microsoft.com/office/spreadsheetml/2017/richdata2" ref="C15:I50">
    <sortCondition ref="C14:C50"/>
  </sortState>
  <tableColumns count="6">
    <tableColumn id="1" xr3:uid="{00000000-0010-0000-0000-000001000000}" name="年份" dataDxfId="5"/>
    <tableColumn id="2" xr3:uid="{00000000-0010-0000-0000-000002000000}" name="人數" dataDxfId="4"/>
    <tableColumn id="3" xr3:uid="{00000000-0010-0000-0000-000003000000}" name="年度薪資支出" dataDxfId="3"/>
    <tableColumn id="6" xr3:uid="{00000000-0010-0000-0000-000006000000}" name="薪資增長幅度" dataDxfId="2"/>
    <tableColumn id="4" xr3:uid="{00000000-0010-0000-0000-000004000000}" name="支出薪資（月）" dataDxfId="1">
      <calculatedColumnFormula>表3[[#This Row],[年度薪資支出]]/12</calculatedColumnFormula>
    </tableColumn>
    <tableColumn id="5" xr3:uid="{00000000-0010-0000-0000-000005000000}" name="平均月薪（人）" dataDxfId="0">
      <calculatedColumnFormula>表3[[#This Row],[支出薪資（月）]]/表3[[#This Row],[人數]]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2:P48"/>
  <sheetViews>
    <sheetView showGridLines="0" tabSelected="1" topLeftCell="H1" workbookViewId="0">
      <selection activeCell="S11" sqref="S11"/>
    </sheetView>
  </sheetViews>
  <sheetFormatPr defaultRowHeight="13.5"/>
  <cols>
    <col min="1" max="2" width="2.125" customWidth="1"/>
    <col min="3" max="3" width="9.5" style="1" customWidth="1"/>
    <col min="4" max="5" width="9.5" style="3" customWidth="1"/>
    <col min="6" max="6" width="9.5" style="6" customWidth="1"/>
    <col min="7" max="7" width="9.5" style="1" customWidth="1"/>
    <col min="8" max="8" width="11.75" customWidth="1"/>
    <col min="9" max="9" width="2.25" customWidth="1"/>
    <col min="10" max="10" width="1" customWidth="1"/>
    <col min="13" max="13" width="12.375" customWidth="1"/>
    <col min="15" max="15" width="17.75" customWidth="1"/>
    <col min="16" max="16" width="1.625" customWidth="1"/>
  </cols>
  <sheetData>
    <row r="2" spans="3:16" ht="29.45" customHeight="1">
      <c r="C2" s="19" t="s">
        <v>12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3:16" ht="14.25" thickBot="1"/>
    <row r="4" spans="3:16" ht="36.75" customHeight="1">
      <c r="C4" s="8" t="s">
        <v>1</v>
      </c>
      <c r="D4" s="9" t="s">
        <v>14</v>
      </c>
      <c r="E4" s="9" t="s">
        <v>15</v>
      </c>
      <c r="F4" s="10" t="s">
        <v>16</v>
      </c>
      <c r="G4" s="8" t="s">
        <v>17</v>
      </c>
      <c r="H4" s="8" t="s">
        <v>13</v>
      </c>
      <c r="J4" s="17"/>
      <c r="K4" s="18" t="s">
        <v>18</v>
      </c>
      <c r="L4" s="11"/>
      <c r="M4" s="11"/>
      <c r="N4" s="11"/>
      <c r="O4" s="11"/>
      <c r="P4" s="12"/>
    </row>
    <row r="5" spans="3:16" ht="23.1" customHeight="1">
      <c r="C5" s="2" t="s">
        <v>0</v>
      </c>
      <c r="D5" s="4">
        <v>3</v>
      </c>
      <c r="E5" s="4">
        <v>126000</v>
      </c>
      <c r="F5" s="5">
        <v>0</v>
      </c>
      <c r="G5" s="2">
        <f>表3[[#This Row],[年度薪資支出]]/12</f>
        <v>10500</v>
      </c>
      <c r="H5" s="2">
        <f>表3[[#This Row],[支出薪資（月）]]/表3[[#This Row],[人數]]</f>
        <v>3500</v>
      </c>
      <c r="J5" s="13"/>
      <c r="K5" s="20" t="s">
        <v>19</v>
      </c>
      <c r="L5" s="21"/>
      <c r="M5" s="21"/>
      <c r="N5" s="21"/>
      <c r="O5" s="21"/>
      <c r="P5" s="14"/>
    </row>
    <row r="6" spans="3:16" ht="23.1" customHeight="1">
      <c r="C6" s="2" t="s">
        <v>2</v>
      </c>
      <c r="D6" s="4">
        <v>5</v>
      </c>
      <c r="E6" s="4">
        <v>228000</v>
      </c>
      <c r="F6" s="5">
        <f>(表3[[#This Row],[年度薪資支出]]-E5)/E6</f>
        <v>0.44736842105263158</v>
      </c>
      <c r="G6" s="2">
        <f>表3[[#This Row],[年度薪資支出]]/12</f>
        <v>19000</v>
      </c>
      <c r="H6" s="2">
        <f>表3[[#This Row],[支出薪資（月）]]/表3[[#This Row],[人數]]</f>
        <v>3800</v>
      </c>
      <c r="J6" s="13"/>
      <c r="K6" s="21"/>
      <c r="L6" s="21"/>
      <c r="M6" s="21"/>
      <c r="N6" s="21"/>
      <c r="O6" s="21"/>
      <c r="P6" s="14"/>
    </row>
    <row r="7" spans="3:16" ht="23.1" customHeight="1">
      <c r="C7" s="2" t="s">
        <v>3</v>
      </c>
      <c r="D7" s="4">
        <v>5</v>
      </c>
      <c r="E7" s="4">
        <v>240000</v>
      </c>
      <c r="F7" s="5">
        <f>(表3[[#This Row],[年度薪資支出]]-E6)/E7</f>
        <v>0.05</v>
      </c>
      <c r="G7" s="2">
        <f>表3[[#This Row],[年度薪資支出]]/12</f>
        <v>20000</v>
      </c>
      <c r="H7" s="2">
        <f>表3[[#This Row],[支出薪資（月）]]/表3[[#This Row],[人數]]</f>
        <v>4000</v>
      </c>
      <c r="J7" s="13"/>
      <c r="K7" s="21"/>
      <c r="L7" s="21"/>
      <c r="M7" s="21"/>
      <c r="N7" s="21"/>
      <c r="O7" s="21"/>
      <c r="P7" s="14"/>
    </row>
    <row r="8" spans="3:16" ht="23.1" customHeight="1">
      <c r="C8" s="2" t="s">
        <v>4</v>
      </c>
      <c r="D8" s="4">
        <v>8</v>
      </c>
      <c r="E8" s="4">
        <v>364800</v>
      </c>
      <c r="F8" s="5">
        <f>(表3[[#This Row],[年度薪資支出]]-E7)/E8</f>
        <v>0.34210526315789475</v>
      </c>
      <c r="G8" s="2">
        <f>表3[[#This Row],[年度薪資支出]]/12</f>
        <v>30400</v>
      </c>
      <c r="H8" s="2">
        <f>表3[[#This Row],[支出薪資（月）]]/表3[[#This Row],[人數]]</f>
        <v>3800</v>
      </c>
      <c r="J8" s="13"/>
      <c r="K8" s="21"/>
      <c r="L8" s="21"/>
      <c r="M8" s="21"/>
      <c r="N8" s="21"/>
      <c r="O8" s="21"/>
      <c r="P8" s="14"/>
    </row>
    <row r="9" spans="3:16" ht="23.1" customHeight="1">
      <c r="C9" s="2" t="s">
        <v>5</v>
      </c>
      <c r="D9" s="4">
        <v>12</v>
      </c>
      <c r="E9" s="4">
        <v>576000</v>
      </c>
      <c r="F9" s="5">
        <f>(表3[[#This Row],[年度薪資支出]]-E8)/E9</f>
        <v>0.36666666666666664</v>
      </c>
      <c r="G9" s="2">
        <f>表3[[#This Row],[年度薪資支出]]/12</f>
        <v>48000</v>
      </c>
      <c r="H9" s="2">
        <f>表3[[#This Row],[支出薪資（月）]]/表3[[#This Row],[人數]]</f>
        <v>4000</v>
      </c>
      <c r="J9" s="13"/>
      <c r="K9" s="21"/>
      <c r="L9" s="21"/>
      <c r="M9" s="21"/>
      <c r="N9" s="21"/>
      <c r="O9" s="21"/>
      <c r="P9" s="14"/>
    </row>
    <row r="10" spans="3:16" ht="23.1" customHeight="1">
      <c r="C10" s="2" t="s">
        <v>6</v>
      </c>
      <c r="D10" s="4">
        <v>15</v>
      </c>
      <c r="E10" s="4">
        <v>702000</v>
      </c>
      <c r="F10" s="5">
        <f>(表3[[#This Row],[年度薪資支出]]-E9)/E10</f>
        <v>0.17948717948717949</v>
      </c>
      <c r="G10" s="2">
        <f>表3[[#This Row],[年度薪資支出]]/12</f>
        <v>58500</v>
      </c>
      <c r="H10" s="2">
        <f>表3[[#This Row],[支出薪資（月）]]/表3[[#This Row],[人數]]</f>
        <v>3900</v>
      </c>
      <c r="J10" s="13"/>
      <c r="K10" s="21"/>
      <c r="L10" s="21"/>
      <c r="M10" s="21"/>
      <c r="N10" s="21"/>
      <c r="O10" s="21"/>
      <c r="P10" s="14"/>
    </row>
    <row r="11" spans="3:16" ht="23.1" customHeight="1">
      <c r="C11" s="2" t="s">
        <v>7</v>
      </c>
      <c r="D11" s="4">
        <v>15</v>
      </c>
      <c r="E11" s="4">
        <v>756000</v>
      </c>
      <c r="F11" s="5">
        <f>(表3[[#This Row],[年度薪資支出]]-E10)/E11</f>
        <v>7.1428571428571425E-2</v>
      </c>
      <c r="G11" s="2">
        <f>表3[[#This Row],[年度薪資支出]]/12</f>
        <v>63000</v>
      </c>
      <c r="H11" s="2">
        <f>表3[[#This Row],[支出薪資（月）]]/表3[[#This Row],[人數]]</f>
        <v>4200</v>
      </c>
      <c r="J11" s="13"/>
      <c r="K11" s="21"/>
      <c r="L11" s="21"/>
      <c r="M11" s="21"/>
      <c r="N11" s="21"/>
      <c r="O11" s="21"/>
      <c r="P11" s="14"/>
    </row>
    <row r="12" spans="3:16" ht="23.1" customHeight="1">
      <c r="C12" s="2" t="s">
        <v>8</v>
      </c>
      <c r="D12" s="4">
        <v>15</v>
      </c>
      <c r="E12" s="4">
        <v>792000</v>
      </c>
      <c r="F12" s="5">
        <f>(表3[[#This Row],[年度薪資支出]]-E11)/E12</f>
        <v>4.5454545454545456E-2</v>
      </c>
      <c r="G12" s="2">
        <f>表3[[#This Row],[年度薪資支出]]/12</f>
        <v>66000</v>
      </c>
      <c r="H12" s="2">
        <f>表3[[#This Row],[支出薪資（月）]]/表3[[#This Row],[人數]]</f>
        <v>4400</v>
      </c>
      <c r="J12" s="13"/>
      <c r="K12" s="21"/>
      <c r="L12" s="21"/>
      <c r="M12" s="21"/>
      <c r="N12" s="21"/>
      <c r="O12" s="21"/>
      <c r="P12" s="14"/>
    </row>
    <row r="13" spans="3:16" ht="23.1" customHeight="1">
      <c r="C13" s="2" t="s">
        <v>9</v>
      </c>
      <c r="D13" s="4">
        <v>15</v>
      </c>
      <c r="E13" s="4">
        <v>864000</v>
      </c>
      <c r="F13" s="5">
        <f>(表3[[#This Row],[年度薪資支出]]-E12)/E13</f>
        <v>8.3333333333333329E-2</v>
      </c>
      <c r="G13" s="2">
        <f>表3[[#This Row],[年度薪資支出]]/12</f>
        <v>72000</v>
      </c>
      <c r="H13" s="2">
        <f>表3[[#This Row],[支出薪資（月）]]/表3[[#This Row],[人數]]</f>
        <v>4800</v>
      </c>
      <c r="J13" s="13"/>
      <c r="K13" s="21"/>
      <c r="L13" s="21"/>
      <c r="M13" s="21"/>
      <c r="N13" s="21"/>
      <c r="O13" s="21"/>
      <c r="P13" s="14"/>
    </row>
    <row r="14" spans="3:16" ht="23.1" customHeight="1">
      <c r="C14" s="2" t="s">
        <v>10</v>
      </c>
      <c r="D14" s="4">
        <v>15</v>
      </c>
      <c r="E14" s="4">
        <v>900000</v>
      </c>
      <c r="F14" s="5">
        <f>(表3[[#This Row],[年度薪資支出]]-E13)/E14</f>
        <v>0.04</v>
      </c>
      <c r="G14" s="2">
        <f>表3[[#This Row],[年度薪資支出]]/12</f>
        <v>75000</v>
      </c>
      <c r="H14" s="2">
        <f>表3[[#This Row],[支出薪資（月）]]/表3[[#This Row],[人數]]</f>
        <v>5000</v>
      </c>
      <c r="J14" s="13"/>
      <c r="K14" s="21"/>
      <c r="L14" s="21"/>
      <c r="M14" s="21"/>
      <c r="N14" s="21"/>
      <c r="O14" s="21"/>
      <c r="P14" s="14"/>
    </row>
    <row r="15" spans="3:16" ht="23.1" customHeight="1" thickBot="1">
      <c r="C15" s="2" t="s">
        <v>11</v>
      </c>
      <c r="D15" s="4">
        <v>15</v>
      </c>
      <c r="E15" s="4">
        <v>990000</v>
      </c>
      <c r="F15" s="5">
        <f>(表3[[#This Row],[年度薪資支出]]-E14)/E15</f>
        <v>9.0909090909090912E-2</v>
      </c>
      <c r="G15" s="2">
        <f>表3[[#This Row],[年度薪資支出]]/12</f>
        <v>82500</v>
      </c>
      <c r="H15" s="2">
        <f>表3[[#This Row],[支出薪資（月）]]/表3[[#This Row],[人數]]</f>
        <v>5500</v>
      </c>
      <c r="J15" s="15"/>
      <c r="K15" s="22"/>
      <c r="L15" s="22"/>
      <c r="M15" s="22"/>
      <c r="N15" s="22"/>
      <c r="O15" s="22"/>
      <c r="P15" s="16"/>
    </row>
    <row r="33" spans="8:15">
      <c r="H33" s="7"/>
      <c r="I33" s="7"/>
      <c r="J33" s="7"/>
      <c r="K33" s="7"/>
      <c r="L33" s="7"/>
      <c r="M33" s="7"/>
      <c r="N33" s="7"/>
      <c r="O33" s="7"/>
    </row>
    <row r="34" spans="8:15">
      <c r="H34" s="7"/>
      <c r="I34" s="7"/>
      <c r="J34" s="7"/>
      <c r="K34" s="7"/>
      <c r="L34" s="7"/>
      <c r="M34" s="7"/>
      <c r="N34" s="7"/>
      <c r="O34" s="7"/>
    </row>
    <row r="35" spans="8:15">
      <c r="H35" s="7"/>
      <c r="I35" s="7"/>
      <c r="J35" s="7"/>
      <c r="K35" s="7"/>
      <c r="L35" s="7"/>
      <c r="M35" s="7"/>
      <c r="N35" s="7"/>
      <c r="O35" s="7"/>
    </row>
    <row r="36" spans="8:15">
      <c r="H36" s="7"/>
      <c r="I36" s="7"/>
      <c r="J36" s="7"/>
      <c r="K36" s="7"/>
      <c r="L36" s="7"/>
      <c r="M36" s="7"/>
      <c r="N36" s="7"/>
      <c r="O36" s="7"/>
    </row>
    <row r="37" spans="8:15">
      <c r="H37" s="7"/>
      <c r="I37" s="7"/>
      <c r="J37" s="7"/>
      <c r="K37" s="7"/>
      <c r="L37" s="7"/>
      <c r="M37" s="7"/>
      <c r="N37" s="7"/>
      <c r="O37" s="7"/>
    </row>
    <row r="38" spans="8:15">
      <c r="H38" s="7"/>
      <c r="I38" s="7"/>
      <c r="J38" s="7"/>
      <c r="K38" s="7"/>
      <c r="L38" s="7"/>
      <c r="M38" s="7"/>
      <c r="N38" s="7"/>
      <c r="O38" s="7"/>
    </row>
    <row r="39" spans="8:15">
      <c r="H39" s="7"/>
      <c r="I39" s="7"/>
      <c r="J39" s="7"/>
      <c r="K39" s="7"/>
      <c r="L39" s="7"/>
      <c r="M39" s="7"/>
      <c r="N39" s="7"/>
      <c r="O39" s="7"/>
    </row>
    <row r="40" spans="8:15">
      <c r="H40" s="7"/>
      <c r="I40" s="7"/>
      <c r="J40" s="7"/>
      <c r="K40" s="7"/>
      <c r="L40" s="7"/>
      <c r="M40" s="7"/>
      <c r="N40" s="7"/>
      <c r="O40" s="7"/>
    </row>
    <row r="41" spans="8:15">
      <c r="H41" s="7"/>
      <c r="I41" s="7"/>
      <c r="J41" s="7"/>
      <c r="K41" s="7"/>
      <c r="L41" s="7"/>
      <c r="M41" s="7"/>
      <c r="N41" s="7"/>
      <c r="O41" s="7"/>
    </row>
    <row r="42" spans="8:15">
      <c r="H42" s="7"/>
      <c r="I42" s="7"/>
      <c r="J42" s="7"/>
      <c r="K42" s="7"/>
      <c r="L42" s="7"/>
      <c r="M42" s="7"/>
      <c r="N42" s="7"/>
      <c r="O42" s="7"/>
    </row>
    <row r="43" spans="8:15">
      <c r="H43" s="7"/>
      <c r="I43" s="7"/>
      <c r="J43" s="7"/>
      <c r="K43" s="7"/>
      <c r="L43" s="7"/>
      <c r="M43" s="7"/>
      <c r="N43" s="7"/>
      <c r="O43" s="7"/>
    </row>
    <row r="44" spans="8:15">
      <c r="H44" s="7"/>
      <c r="I44" s="7"/>
      <c r="J44" s="7"/>
      <c r="K44" s="7"/>
      <c r="L44" s="7"/>
      <c r="M44" s="7"/>
      <c r="N44" s="7"/>
      <c r="O44" s="7"/>
    </row>
    <row r="45" spans="8:15">
      <c r="H45" s="7"/>
      <c r="I45" s="7"/>
      <c r="J45" s="7"/>
      <c r="K45" s="7"/>
      <c r="L45" s="7"/>
      <c r="M45" s="7"/>
      <c r="N45" s="7"/>
      <c r="O45" s="7"/>
    </row>
    <row r="46" spans="8:15">
      <c r="H46" s="7"/>
      <c r="I46" s="7"/>
      <c r="J46" s="7"/>
      <c r="K46" s="7"/>
      <c r="L46" s="7"/>
      <c r="M46" s="7"/>
      <c r="N46" s="7"/>
      <c r="O46" s="7"/>
    </row>
    <row r="47" spans="8:15">
      <c r="H47" s="7"/>
      <c r="I47" s="7"/>
      <c r="J47" s="7"/>
      <c r="K47" s="7"/>
      <c r="L47" s="7"/>
      <c r="M47" s="7"/>
      <c r="N47" s="7"/>
      <c r="O47" s="7"/>
    </row>
    <row r="48" spans="8:15">
      <c r="H48" s="7"/>
      <c r="I48" s="7"/>
      <c r="J48" s="7"/>
      <c r="K48" s="7"/>
      <c r="L48" s="7"/>
      <c r="M48" s="7"/>
      <c r="N48" s="7"/>
      <c r="O48" s="7"/>
    </row>
  </sheetData>
  <mergeCells count="2">
    <mergeCell ref="C2:O2"/>
    <mergeCell ref="K5:O15"/>
  </mergeCells>
  <phoneticPr fontId="2" type="noConversion"/>
  <dataValidations count="2">
    <dataValidation allowBlank="1" showInputMessage="1" showErrorMessage="1" prompt="根据实际填写" sqref="C4:E4" xr:uid="{C13341DE-1C0B-42D3-A5FD-DC376F23A892}"/>
    <dataValidation allowBlank="1" showInputMessage="1" showErrorMessage="1" prompt="公式自动跳出" sqref="F4:H4" xr:uid="{F639DAE6-F741-4335-9FF7-9B485848738B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人事部薪酬分析</vt:lpstr>
    </vt:vector>
  </TitlesOfParts>
  <Company>NITTSU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ping_huang</dc:creator>
  <cp:lastModifiedBy>Hank</cp:lastModifiedBy>
  <cp:lastPrinted>2018-11-24T07:30:21Z</cp:lastPrinted>
  <dcterms:created xsi:type="dcterms:W3CDTF">2018-04-26T07:19:01Z</dcterms:created>
  <dcterms:modified xsi:type="dcterms:W3CDTF">2021-01-28T17:52:44Z</dcterms:modified>
</cp:coreProperties>
</file>