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9360" activeTab="3"/>
  </bookViews>
  <sheets>
    <sheet name="數據" sheetId="1" r:id="rId1"/>
    <sheet name="测量值" sheetId="2" r:id="rId2"/>
    <sheet name="体重和 BMI" sheetId="3" r:id="rId3"/>
    <sheet name="体重和体脂" sheetId="4" r:id="rId4"/>
  </sheets>
  <definedNames>
    <definedName name="HeightCentimeters">數據!$L$3</definedName>
    <definedName name="HeightMeters">數據!$L$2</definedName>
    <definedName name="_xlnm.Print_Titles" localSheetId="0">數據!$6:$6</definedName>
    <definedName name="RngBFP">OFFSET(数据[[#Headers],[估計的體脂百分比]],1,0,COUNTA(数据[日期]))</definedName>
    <definedName name="RngBFW">OFFSET(数据[[#Headers],[估計的體脂重量]],1,0,COUNTA(数据[日期]))</definedName>
    <definedName name="RngBMI">OFFSET(数据[[#Headers],[估計的身體品質指數 (BMI)]],1,0,COUNTA(数据[日期]))</definedName>
    <definedName name="RngChest">OFFSET(数据[[#Headers],[胸圍 (cm)]],1,0,COUNTA(数据[日期]))</definedName>
    <definedName name="RngDate">OFFSET(数据[[#Headers],[日期]],1,0,COUNTA(数据[日期]))</definedName>
    <definedName name="RngForearm">OFFSET(数据[[#Headers],[前臂 (cm)]],1,0,COUNTA(数据[日期]))</definedName>
    <definedName name="RngHips">OFFSET(数据[[#Headers],[臀圍 (cm)]],1,0,COUNTA(数据[日期]))</definedName>
    <definedName name="RngLBW">OFFSET(数据[[#Headers],[估計的去脂體重]],1,0,COUNTA(数据[日期]))</definedName>
    <definedName name="RngWaist">OFFSET(数据[[#Headers],[腰圍 (cm)]],1,0,COUNTA(数据[日期]))</definedName>
    <definedName name="RngWeight">OFFSET(数据[[#Headers],[體重 (kg)]],1,0,COUNTA(数据[日期]))</definedName>
    <definedName name="RngWrist">OFFSET(数据[[#Headers],[手腕 (cm)]],1,0,COUNTA(数据[日期]))</definedName>
    <definedName name="RowTitleRegion1..L4">數據!$K$2</definedName>
    <definedName name="Title1">数据[[#Headers],[日期]]</definedName>
    <definedName name="总身高">數據!$L$4</definedName>
  </definedNames>
  <calcPr calcId="162913"/>
</workbook>
</file>

<file path=xl/calcChain.xml><?xml version="1.0" encoding="utf-8"?>
<calcChain xmlns="http://schemas.openxmlformats.org/spreadsheetml/2006/main">
  <c r="I8" i="1" l="1"/>
  <c r="J8" i="1" s="1"/>
  <c r="K8" i="1" s="1"/>
  <c r="I9" i="1"/>
  <c r="J9" i="1" s="1"/>
  <c r="K9" i="1" s="1"/>
  <c r="I10" i="1"/>
  <c r="I11" i="1"/>
  <c r="J11" i="1" s="1"/>
  <c r="K11" i="1" s="1"/>
  <c r="I12" i="1"/>
  <c r="J12" i="1" s="1"/>
  <c r="K12" i="1" s="1"/>
  <c r="J10" i="1"/>
  <c r="K10" i="1" s="1"/>
  <c r="B8" i="1"/>
  <c r="B9" i="1"/>
  <c r="B10" i="1"/>
  <c r="B11" i="1"/>
  <c r="B12" i="1"/>
  <c r="B7" i="1" l="1"/>
  <c r="I7" i="1"/>
  <c r="J7" i="1" s="1"/>
  <c r="K7" i="1" s="1"/>
  <c r="L4" i="1" l="1"/>
  <c r="L8" i="1" l="1"/>
  <c r="L10" i="1"/>
  <c r="L12" i="1"/>
  <c r="L9" i="1"/>
  <c r="L11" i="1"/>
  <c r="L7" i="1"/>
</calcChain>
</file>

<file path=xl/sharedStrings.xml><?xml version="1.0" encoding="utf-8"?>
<sst xmlns="http://schemas.openxmlformats.org/spreadsheetml/2006/main" count="16" uniqueCount="16">
  <si>
    <t>日期</t>
  </si>
  <si>
    <t>手腕 (cm)</t>
  </si>
  <si>
    <t>前臂 (cm)</t>
  </si>
  <si>
    <t>身高 (m)</t>
  </si>
  <si>
    <t>身高 (cm)</t>
  </si>
  <si>
    <t>女性健身計畫圖表</t>
    <phoneticPr fontId="1" type="noConversion"/>
  </si>
  <si>
    <t>說明：更新右側儲存格 L2 和 L3 的身高數據。替換以下資料表前七列中的示例資料；將自動計算最後四（灰色）列。在此工作簿中的各個圖表和工作表中查看測量值、體重和 BMI、體重和體脂方面的進展。</t>
    <phoneticPr fontId="1" type="noConversion"/>
  </si>
  <si>
    <t>總身高 (cm)</t>
    <phoneticPr fontId="1" type="noConversion"/>
  </si>
  <si>
    <t>體重 (kg)</t>
    <phoneticPr fontId="1" type="noConversion"/>
  </si>
  <si>
    <t>胸圍 (cm)</t>
    <phoneticPr fontId="1" type="noConversion"/>
  </si>
  <si>
    <t>腰圍 (cm)</t>
    <phoneticPr fontId="1" type="noConversion"/>
  </si>
  <si>
    <t>臀圍 (cm)</t>
    <phoneticPr fontId="1" type="noConversion"/>
  </si>
  <si>
    <t>估計的去脂體重</t>
    <phoneticPr fontId="1" type="noConversion"/>
  </si>
  <si>
    <t>估計的體脂重量</t>
    <phoneticPr fontId="1" type="noConversion"/>
  </si>
  <si>
    <t>估計的體脂百分比</t>
    <phoneticPr fontId="1" type="noConversion"/>
  </si>
  <si>
    <t>估計的身體品質指數 (BMI)</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</si>
</sst>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quot;$&quot;* #,##0_);_(&quot;$&quot;* \(#,##0\);_(&quot;$&quot;* &quot;-&quot;_);_(@_)"/>
    <numFmt numFmtId="177" formatCode="_(&quot;$&quot;* #,##0.00_);_(&quot;$&quot;* \(#,##0.00\);_(&quot;$&quot;* &quot;-&quot;??_);_(@_)"/>
    <numFmt numFmtId="178" formatCode="[$-F800]dddd\,\ mmmm\ dd\,\ yyyy"/>
  </numFmts>
  <fonts count="25">
    <font>
      <sz val="11"/>
      <name val="Microsoft YaHei UI"/>
      <family val="2"/>
      <charset val="134"/>
    </font>
    <font>
      <sz val="8"/>
      <name val="Arial"/>
      <family val="2"/>
    </font>
    <font>
      <sz val="11"/>
      <color theme="1"/>
      <name val="Microsoft YaHei UI"/>
      <family val="2"/>
      <charset val="134"/>
    </font>
    <font>
      <sz val="11"/>
      <color theme="0"/>
      <name val="Microsoft YaHei UI"/>
      <family val="2"/>
      <charset val="134"/>
    </font>
    <font>
      <sz val="11"/>
      <color rgb="FF9C0006"/>
      <name val="Microsoft YaHei UI"/>
      <family val="2"/>
      <charset val="134"/>
    </font>
    <font>
      <b/>
      <sz val="11"/>
      <color rgb="FFFA7D00"/>
      <name val="Microsoft YaHei UI"/>
      <family val="2"/>
      <charset val="134"/>
    </font>
    <font>
      <b/>
      <sz val="11"/>
      <color theme="0"/>
      <name val="Microsoft YaHei UI"/>
      <family val="2"/>
      <charset val="134"/>
    </font>
    <font>
      <sz val="11"/>
      <name val="Microsoft YaHei UI"/>
      <family val="2"/>
      <charset val="134"/>
    </font>
    <font>
      <i/>
      <sz val="11"/>
      <color rgb="FF7F7F7F"/>
      <name val="Microsoft YaHei UI"/>
      <family val="2"/>
      <charset val="134"/>
    </font>
    <font>
      <sz val="11"/>
      <color rgb="FF006100"/>
      <name val="Microsoft YaHei UI"/>
      <family val="2"/>
      <charset val="134"/>
    </font>
    <font>
      <b/>
      <sz val="22"/>
      <color theme="3"/>
      <name val="Microsoft YaHei UI"/>
      <family val="2"/>
      <charset val="134"/>
    </font>
    <font>
      <b/>
      <sz val="13"/>
      <color theme="3"/>
      <name val="Microsoft YaHei UI"/>
      <family val="2"/>
      <charset val="134"/>
    </font>
    <font>
      <b/>
      <sz val="11"/>
      <color theme="3"/>
      <name val="Microsoft YaHei UI"/>
      <family val="2"/>
      <charset val="134"/>
    </font>
    <font>
      <sz val="11"/>
      <color rgb="FF3F3F76"/>
      <name val="Microsoft YaHei UI"/>
      <family val="2"/>
      <charset val="134"/>
    </font>
    <font>
      <sz val="11"/>
      <color rgb="FFFA7D00"/>
      <name val="Microsoft YaHei UI"/>
      <family val="2"/>
      <charset val="134"/>
    </font>
    <font>
      <sz val="11"/>
      <color rgb="FF9C5700"/>
      <name val="Microsoft YaHei UI"/>
      <family val="2"/>
      <charset val="134"/>
    </font>
    <font>
      <b/>
      <sz val="11"/>
      <color rgb="FF3F3F3F"/>
      <name val="Microsoft YaHei UI"/>
      <family val="2"/>
      <charset val="134"/>
    </font>
    <font>
      <sz val="18"/>
      <color theme="3"/>
      <name val="Microsoft YaHei UI"/>
      <family val="2"/>
      <charset val="134"/>
    </font>
    <font>
      <b/>
      <sz val="11"/>
      <color theme="1"/>
      <name val="Microsoft YaHei UI"/>
      <family val="2"/>
      <charset val="134"/>
    </font>
    <font>
      <sz val="11"/>
      <color rgb="FFFF0000"/>
      <name val="Microsoft YaHei UI"/>
      <family val="2"/>
      <charset val="134"/>
    </font>
    <font>
      <sz val="10"/>
      <name val="Microsoft YaHei UI"/>
      <family val="2"/>
      <charset val="134"/>
    </font>
    <font>
      <b/>
      <sz val="40"/>
      <color theme="6" tint="-0.249977111117893"/>
      <name val="方正姚体"/>
      <family val="3"/>
      <charset val="134"/>
    </font>
    <font>
      <sz val="11"/>
      <name val="方正姚体"/>
      <family val="3"/>
      <charset val="134"/>
    </font>
    <font>
      <sz val="12"/>
      <color theme="6" tint="-0.249977111117893"/>
      <name val="方正姚体"/>
      <family val="3"/>
      <charset val="134"/>
    </font>
    <font>
      <sz val="13"/>
      <color theme="0"/>
      <name val="方正姚体"/>
      <family val="3"/>
      <charset val="134"/>
    </font>
  </fonts>
  <fills count="34">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10" fillId="0" borderId="0" applyNumberFormat="0" applyFill="0" applyProtection="0">
      <alignment horizontal="left"/>
    </xf>
    <xf numFmtId="39" fontId="7" fillId="0" borderId="0" applyFont="0" applyFill="0" applyBorder="0" applyAlignment="0" applyProtection="0"/>
    <xf numFmtId="37" fontId="7" fillId="0" borderId="0" applyFont="0" applyFill="0" applyBorder="0" applyProtection="0">
      <alignment horizontal="left" vertical="center" indent="1"/>
    </xf>
    <xf numFmtId="177" fontId="7" fillId="0" borderId="0" applyFont="0" applyFill="0" applyBorder="0" applyAlignment="0" applyProtection="0"/>
    <xf numFmtId="176" fontId="7" fillId="0" borderId="0" applyFont="0" applyFill="0" applyBorder="0" applyAlignment="0" applyProtection="0"/>
    <xf numFmtId="9" fontId="7" fillId="0" borderId="0" applyFont="0" applyFill="0" applyBorder="0" applyAlignment="0" applyProtection="0"/>
    <xf numFmtId="178" fontId="7" fillId="0" borderId="0">
      <alignment wrapText="1"/>
    </xf>
    <xf numFmtId="0" fontId="17"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9" fillId="3" borderId="0" applyNumberFormat="0" applyBorder="0" applyAlignment="0" applyProtection="0"/>
    <xf numFmtId="0" fontId="4" fillId="4" borderId="0" applyNumberFormat="0" applyBorder="0" applyAlignment="0" applyProtection="0"/>
    <xf numFmtId="0" fontId="15" fillId="5" borderId="0" applyNumberFormat="0" applyBorder="0" applyAlignment="0" applyProtection="0"/>
    <xf numFmtId="0" fontId="13" fillId="6" borderId="4" applyNumberFormat="0" applyAlignment="0" applyProtection="0"/>
    <xf numFmtId="0" fontId="16" fillId="7" borderId="5" applyNumberFormat="0" applyAlignment="0" applyProtection="0"/>
    <xf numFmtId="0" fontId="5" fillId="7" borderId="4" applyNumberFormat="0" applyAlignment="0" applyProtection="0"/>
    <xf numFmtId="0" fontId="14" fillId="0" borderId="6" applyNumberFormat="0" applyFill="0" applyAlignment="0" applyProtection="0"/>
    <xf numFmtId="0" fontId="6" fillId="8" borderId="7" applyNumberFormat="0" applyAlignment="0" applyProtection="0"/>
    <xf numFmtId="0" fontId="19" fillId="0" borderId="0" applyNumberFormat="0" applyFill="0" applyBorder="0" applyAlignment="0" applyProtection="0"/>
    <xf numFmtId="0" fontId="7" fillId="9" borderId="8" applyNumberFormat="0" applyFont="0" applyAlignment="0" applyProtection="0"/>
    <xf numFmtId="0" fontId="8" fillId="0" borderId="0" applyNumberFormat="0" applyFill="0" applyBorder="0" applyAlignment="0" applyProtection="0"/>
    <xf numFmtId="0" fontId="18" fillId="0" borderId="9" applyNumberFormat="0" applyFill="0" applyAlignment="0" applyProtection="0"/>
    <xf numFmtId="0" fontId="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13">
    <xf numFmtId="0" fontId="0" fillId="0" borderId="0" xfId="0">
      <alignment wrapText="1"/>
    </xf>
    <xf numFmtId="0" fontId="0" fillId="0" borderId="0" xfId="0" applyFont="1">
      <alignment wrapText="1"/>
    </xf>
    <xf numFmtId="0" fontId="20" fillId="0" borderId="0" xfId="0" applyFont="1">
      <alignment wrapText="1"/>
    </xf>
    <xf numFmtId="178" fontId="23" fillId="0" borderId="0" xfId="7" applyFont="1" applyFill="1">
      <alignment wrapText="1"/>
    </xf>
    <xf numFmtId="39" fontId="23" fillId="0" borderId="0" xfId="2" applyFont="1" applyFill="1" applyBorder="1" applyAlignment="1">
      <alignment wrapText="1"/>
    </xf>
    <xf numFmtId="0" fontId="24" fillId="0" borderId="0" xfId="0" applyFont="1" applyFill="1" applyBorder="1">
      <alignment wrapText="1"/>
    </xf>
    <xf numFmtId="0" fontId="22" fillId="0" borderId="1" xfId="0" applyFont="1" applyBorder="1" applyAlignment="1">
      <alignment horizontal="left" vertical="center" indent="3"/>
    </xf>
    <xf numFmtId="37" fontId="22" fillId="0" borderId="1" xfId="3" applyFont="1" applyBorder="1">
      <alignment horizontal="left" vertical="center" indent="1"/>
    </xf>
    <xf numFmtId="0" fontId="22" fillId="2" borderId="1" xfId="0" applyFont="1" applyFill="1" applyBorder="1" applyAlignment="1">
      <alignment horizontal="left" vertical="center" indent="3"/>
    </xf>
    <xf numFmtId="37" fontId="22" fillId="2" borderId="1" xfId="3" applyFont="1" applyFill="1" applyBorder="1">
      <alignment horizontal="left" vertical="center" indent="1"/>
    </xf>
    <xf numFmtId="0" fontId="23" fillId="0" borderId="0" xfId="0" applyFont="1" applyFill="1" applyAlignment="1">
      <alignment wrapText="1"/>
    </xf>
    <xf numFmtId="0" fontId="23" fillId="0" borderId="0" xfId="0" applyFont="1" applyAlignment="1">
      <alignment horizontal="left" vertical="center" wrapText="1"/>
    </xf>
    <xf numFmtId="0" fontId="21" fillId="0" borderId="0" xfId="1" applyFont="1" applyAlignment="1">
      <alignment horizontal="center" vertical="center"/>
    </xf>
  </cellXfs>
  <cellStyles count="48">
    <cellStyle name="20% - 輔色1" xfId="25" builtinId="30" customBuiltin="1"/>
    <cellStyle name="20% - 輔色2" xfId="29" builtinId="34" customBuiltin="1"/>
    <cellStyle name="20% - 輔色3" xfId="33" builtinId="38" customBuiltin="1"/>
    <cellStyle name="20% - 輔色4" xfId="37" builtinId="42" customBuiltin="1"/>
    <cellStyle name="20% - 輔色5" xfId="41" builtinId="46" customBuiltin="1"/>
    <cellStyle name="20% - 輔色6" xfId="45" builtinId="50" customBuiltin="1"/>
    <cellStyle name="40% - 輔色1" xfId="26" builtinId="31" customBuiltin="1"/>
    <cellStyle name="40% - 輔色2" xfId="30" builtinId="35" customBuiltin="1"/>
    <cellStyle name="40% - 輔色3" xfId="34" builtinId="39" customBuiltin="1"/>
    <cellStyle name="40% - 輔色4" xfId="38" builtinId="43" customBuiltin="1"/>
    <cellStyle name="40% - 輔色5" xfId="42" builtinId="47" customBuiltin="1"/>
    <cellStyle name="40% - 輔色6" xfId="46" builtinId="51" customBuiltin="1"/>
    <cellStyle name="60% - 輔色1" xfId="27" builtinId="32" customBuiltin="1"/>
    <cellStyle name="60% - 輔色2" xfId="31" builtinId="36" customBuiltin="1"/>
    <cellStyle name="60% - 輔色3" xfId="35" builtinId="40" customBuiltin="1"/>
    <cellStyle name="60% - 輔色4" xfId="39" builtinId="44" customBuiltin="1"/>
    <cellStyle name="60% - 輔色5" xfId="43" builtinId="48" customBuiltin="1"/>
    <cellStyle name="60% - 輔色6" xfId="47" builtinId="52" customBuiltin="1"/>
    <cellStyle name="一般" xfId="0" builtinId="0" customBuiltin="1"/>
    <cellStyle name="千分位" xfId="2" builtinId="3" customBuiltin="1"/>
    <cellStyle name="千分位[0]" xfId="3" builtinId="6" customBuiltin="1"/>
    <cellStyle name="中等" xfId="14" builtinId="28" customBuiltin="1"/>
    <cellStyle name="日期" xfId="7"/>
    <cellStyle name="合計" xfId="23" builtinId="25" customBuiltin="1"/>
    <cellStyle name="好" xfId="12" builtinId="26" customBuiltin="1"/>
    <cellStyle name="百分比" xfId="6" builtinId="5" customBuiltin="1"/>
    <cellStyle name="計算方式" xfId="17" builtinId="22" customBuiltin="1"/>
    <cellStyle name="貨幣" xfId="4" builtinId="4" customBuiltin="1"/>
    <cellStyle name="貨幣 [0]" xfId="5" builtinId="7" customBuiltin="1"/>
    <cellStyle name="連結的儲存格" xfId="18" builtinId="24" customBuiltin="1"/>
    <cellStyle name="備註" xfId="21" builtinId="10" customBuiltin="1"/>
    <cellStyle name="說明文字" xfId="22" builtinId="53" customBuiltin="1"/>
    <cellStyle name="輔色1" xfId="24" builtinId="29" customBuiltin="1"/>
    <cellStyle name="輔色2" xfId="28" builtinId="33" customBuiltin="1"/>
    <cellStyle name="輔色3" xfId="32" builtinId="37" customBuiltin="1"/>
    <cellStyle name="輔色4" xfId="36" builtinId="41" customBuiltin="1"/>
    <cellStyle name="輔色5" xfId="40" builtinId="45" customBuiltin="1"/>
    <cellStyle name="輔色6" xfId="44" builtinId="49" customBuiltin="1"/>
    <cellStyle name="標題" xfId="8" builtinId="15" customBuiltin="1"/>
    <cellStyle name="標題 1" xfId="1" builtinId="16" customBuiltin="1"/>
    <cellStyle name="標題 2" xfId="9" builtinId="17" customBuiltin="1"/>
    <cellStyle name="標題 3" xfId="10" builtinId="18" customBuiltin="1"/>
    <cellStyle name="標題 4" xfId="11" builtinId="19" customBuiltin="1"/>
    <cellStyle name="輸入" xfId="15" builtinId="20" customBuiltin="1"/>
    <cellStyle name="輸出" xfId="16" builtinId="21" customBuiltin="1"/>
    <cellStyle name="檢查儲存格" xfId="19" builtinId="23" customBuiltin="1"/>
    <cellStyle name="壞" xfId="13" builtinId="27" customBuiltin="1"/>
    <cellStyle name="警告文字" xfId="20" builtinId="11" customBuiltin="1"/>
  </cellStyles>
  <dxfs count="13">
    <dxf>
      <font>
        <strike val="0"/>
        <outline val="0"/>
        <shadow val="0"/>
        <u val="none"/>
        <vertAlign val="baseline"/>
        <sz val="12"/>
        <color theme="6" tint="-0.249977111117893"/>
        <name val="方正姚体"/>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2"/>
        <color theme="6" tint="-0.249977111117893"/>
        <name val="方正姚体"/>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2"/>
        <color theme="6" tint="-0.249977111117893"/>
        <name val="方正姚体"/>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2"/>
        <color theme="6" tint="-0.249977111117893"/>
        <name val="方正姚体"/>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2"/>
        <color theme="6" tint="-0.249977111117893"/>
        <name val="方正姚体"/>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2"/>
        <color theme="6" tint="-0.249977111117893"/>
        <name val="方正姚体"/>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2"/>
        <color theme="6" tint="-0.249977111117893"/>
        <name val="方正姚体"/>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2"/>
        <color theme="6" tint="-0.249977111117893"/>
        <name val="方正姚体"/>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2"/>
        <color theme="6" tint="-0.249977111117893"/>
        <name val="方正姚体"/>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2"/>
        <color theme="6" tint="-0.249977111117893"/>
        <name val="方正姚体"/>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2"/>
        <color theme="6" tint="-0.249977111117893"/>
        <name val="方正姚体"/>
        <scheme val="none"/>
      </font>
      <fill>
        <patternFill patternType="none">
          <fgColor indexed="64"/>
          <bgColor auto="1"/>
        </patternFill>
      </fill>
    </dxf>
    <dxf>
      <font>
        <strike val="0"/>
        <outline val="0"/>
        <shadow val="0"/>
        <u val="none"/>
        <vertAlign val="baseline"/>
        <sz val="12"/>
        <color theme="6" tint="-0.249977111117893"/>
        <name val="方正姚体"/>
        <scheme val="none"/>
      </font>
      <fill>
        <patternFill patternType="none">
          <fgColor indexed="64"/>
          <bgColor auto="1"/>
        </patternFill>
      </fill>
    </dxf>
    <dxf>
      <font>
        <strike val="0"/>
        <outline val="0"/>
        <shadow val="0"/>
        <u val="none"/>
        <vertAlign val="baseline"/>
        <sz val="13"/>
        <color theme="0"/>
        <name val="方正姚体"/>
        <scheme val="none"/>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r>
              <a:rPr lang="zh-TW" altLang="en-US"/>
              <a:t>測量值</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title>
    <c:autoTitleDeleted val="0"/>
    <c:plotArea>
      <c:layout/>
      <c:lineChart>
        <c:grouping val="standard"/>
        <c:varyColors val="0"/>
        <c:ser>
          <c:idx val="0"/>
          <c:order val="0"/>
          <c:tx>
            <c:strRef>
              <c:f>數據!$D$6</c:f>
              <c:strCache>
                <c:ptCount val="1"/>
                <c:pt idx="0">
                  <c:v>胸圍 (cm)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數據!$B$7:$B$26</c:f>
              <c:numCache>
                <c:formatCode>[$-F800]dddd\,\ mmmm\ dd\,\ yyyy</c:formatCode>
                <c:ptCount val="20"/>
                <c:pt idx="0">
                  <c:v>43592</c:v>
                </c:pt>
                <c:pt idx="1">
                  <c:v>43597</c:v>
                </c:pt>
                <c:pt idx="2">
                  <c:v>43602</c:v>
                </c:pt>
                <c:pt idx="3">
                  <c:v>43607</c:v>
                </c:pt>
                <c:pt idx="4">
                  <c:v>43612</c:v>
                </c:pt>
                <c:pt idx="5">
                  <c:v>43617</c:v>
                </c:pt>
              </c:numCache>
            </c:numRef>
          </c:cat>
          <c:val>
            <c:numRef>
              <c:f>數據!$D$7:$D$26</c:f>
              <c:numCache>
                <c:formatCode>#,##0.00_);\(#,##0.00\)</c:formatCode>
                <c:ptCount val="20"/>
                <c:pt idx="0">
                  <c:v>78.7</c:v>
                </c:pt>
                <c:pt idx="1">
                  <c:v>78.7</c:v>
                </c:pt>
                <c:pt idx="2">
                  <c:v>78.7</c:v>
                </c:pt>
                <c:pt idx="3">
                  <c:v>78.7</c:v>
                </c:pt>
                <c:pt idx="4">
                  <c:v>78.7</c:v>
                </c:pt>
                <c:pt idx="5">
                  <c:v>78.7</c:v>
                </c:pt>
              </c:numCache>
            </c:numRef>
          </c:val>
          <c:smooth val="0"/>
          <c:extLst>
            <c:ext xmlns:c16="http://schemas.microsoft.com/office/drawing/2014/chart" uri="{C3380CC4-5D6E-409C-BE32-E72D297353CC}">
              <c16:uniqueId val="{00000000-81A1-44BB-AB4B-6099B36D52D1}"/>
            </c:ext>
          </c:extLst>
        </c:ser>
        <c:ser>
          <c:idx val="1"/>
          <c:order val="1"/>
          <c:tx>
            <c:strRef>
              <c:f>數據!$E$6</c:f>
              <c:strCache>
                <c:ptCount val="1"/>
                <c:pt idx="0">
                  <c:v>腰圍 (cm)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數據!$B$7:$B$26</c:f>
              <c:numCache>
                <c:formatCode>[$-F800]dddd\,\ mmmm\ dd\,\ yyyy</c:formatCode>
                <c:ptCount val="20"/>
                <c:pt idx="0">
                  <c:v>43592</c:v>
                </c:pt>
                <c:pt idx="1">
                  <c:v>43597</c:v>
                </c:pt>
                <c:pt idx="2">
                  <c:v>43602</c:v>
                </c:pt>
                <c:pt idx="3">
                  <c:v>43607</c:v>
                </c:pt>
                <c:pt idx="4">
                  <c:v>43612</c:v>
                </c:pt>
                <c:pt idx="5">
                  <c:v>43617</c:v>
                </c:pt>
              </c:numCache>
            </c:numRef>
          </c:cat>
          <c:val>
            <c:numRef>
              <c:f>數據!$E$7:$E$26</c:f>
              <c:numCache>
                <c:formatCode>#,##0.00_);\(#,##0.00\)</c:formatCode>
                <c:ptCount val="20"/>
                <c:pt idx="0">
                  <c:v>66.040000000000006</c:v>
                </c:pt>
                <c:pt idx="1">
                  <c:v>66.040000000000006</c:v>
                </c:pt>
                <c:pt idx="2">
                  <c:v>66.040000000000006</c:v>
                </c:pt>
                <c:pt idx="3">
                  <c:v>66.040000000000006</c:v>
                </c:pt>
                <c:pt idx="4">
                  <c:v>66.040000000000006</c:v>
                </c:pt>
                <c:pt idx="5">
                  <c:v>66.040000000000006</c:v>
                </c:pt>
              </c:numCache>
            </c:numRef>
          </c:val>
          <c:smooth val="0"/>
          <c:extLst>
            <c:ext xmlns:c16="http://schemas.microsoft.com/office/drawing/2014/chart" uri="{C3380CC4-5D6E-409C-BE32-E72D297353CC}">
              <c16:uniqueId val="{00000001-81A1-44BB-AB4B-6099B36D52D1}"/>
            </c:ext>
          </c:extLst>
        </c:ser>
        <c:ser>
          <c:idx val="2"/>
          <c:order val="2"/>
          <c:tx>
            <c:strRef>
              <c:f>數據!$F$6</c:f>
              <c:strCache>
                <c:ptCount val="1"/>
                <c:pt idx="0">
                  <c:v>臀圍 (cm)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數據!$B$7:$B$26</c:f>
              <c:numCache>
                <c:formatCode>[$-F800]dddd\,\ mmmm\ dd\,\ yyyy</c:formatCode>
                <c:ptCount val="20"/>
                <c:pt idx="0">
                  <c:v>43592</c:v>
                </c:pt>
                <c:pt idx="1">
                  <c:v>43597</c:v>
                </c:pt>
                <c:pt idx="2">
                  <c:v>43602</c:v>
                </c:pt>
                <c:pt idx="3">
                  <c:v>43607</c:v>
                </c:pt>
                <c:pt idx="4">
                  <c:v>43612</c:v>
                </c:pt>
                <c:pt idx="5">
                  <c:v>43617</c:v>
                </c:pt>
              </c:numCache>
            </c:numRef>
          </c:cat>
          <c:val>
            <c:numRef>
              <c:f>數據!$F$7:$F$26</c:f>
              <c:numCache>
                <c:formatCode>#,##0.00_);\(#,##0.00\)</c:formatCode>
                <c:ptCount val="20"/>
                <c:pt idx="0">
                  <c:v>88.9</c:v>
                </c:pt>
                <c:pt idx="1">
                  <c:v>88.9</c:v>
                </c:pt>
                <c:pt idx="2">
                  <c:v>88.9</c:v>
                </c:pt>
                <c:pt idx="3">
                  <c:v>88.9</c:v>
                </c:pt>
                <c:pt idx="4">
                  <c:v>88.9</c:v>
                </c:pt>
                <c:pt idx="5">
                  <c:v>88.9</c:v>
                </c:pt>
              </c:numCache>
            </c:numRef>
          </c:val>
          <c:smooth val="0"/>
          <c:extLst>
            <c:ext xmlns:c16="http://schemas.microsoft.com/office/drawing/2014/chart" uri="{C3380CC4-5D6E-409C-BE32-E72D297353CC}">
              <c16:uniqueId val="{00000002-81A1-44BB-AB4B-6099B36D52D1}"/>
            </c:ext>
          </c:extLst>
        </c:ser>
        <c:ser>
          <c:idx val="3"/>
          <c:order val="3"/>
          <c:tx>
            <c:strRef>
              <c:f>數據!$G$6</c:f>
              <c:strCache>
                <c:ptCount val="1"/>
                <c:pt idx="0">
                  <c:v>手腕 (cm)</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數據!$B$7:$B$26</c:f>
              <c:numCache>
                <c:formatCode>[$-F800]dddd\,\ mmmm\ dd\,\ yyyy</c:formatCode>
                <c:ptCount val="20"/>
                <c:pt idx="0">
                  <c:v>43592</c:v>
                </c:pt>
                <c:pt idx="1">
                  <c:v>43597</c:v>
                </c:pt>
                <c:pt idx="2">
                  <c:v>43602</c:v>
                </c:pt>
                <c:pt idx="3">
                  <c:v>43607</c:v>
                </c:pt>
                <c:pt idx="4">
                  <c:v>43612</c:v>
                </c:pt>
                <c:pt idx="5">
                  <c:v>43617</c:v>
                </c:pt>
              </c:numCache>
            </c:numRef>
          </c:cat>
          <c:val>
            <c:numRef>
              <c:f>數據!$G$7:$G$26</c:f>
              <c:numCache>
                <c:formatCode>#,##0.00_);\(#,##0.00\)</c:formatCode>
                <c:ptCount val="20"/>
                <c:pt idx="0">
                  <c:v>15.24</c:v>
                </c:pt>
                <c:pt idx="1">
                  <c:v>15.24</c:v>
                </c:pt>
                <c:pt idx="2">
                  <c:v>15.24</c:v>
                </c:pt>
                <c:pt idx="3">
                  <c:v>15.24</c:v>
                </c:pt>
                <c:pt idx="4">
                  <c:v>15.24</c:v>
                </c:pt>
                <c:pt idx="5">
                  <c:v>15.24</c:v>
                </c:pt>
              </c:numCache>
            </c:numRef>
          </c:val>
          <c:smooth val="0"/>
          <c:extLst>
            <c:ext xmlns:c16="http://schemas.microsoft.com/office/drawing/2014/chart" uri="{C3380CC4-5D6E-409C-BE32-E72D297353CC}">
              <c16:uniqueId val="{00000003-81A1-44BB-AB4B-6099B36D52D1}"/>
            </c:ext>
          </c:extLst>
        </c:ser>
        <c:ser>
          <c:idx val="4"/>
          <c:order val="4"/>
          <c:tx>
            <c:strRef>
              <c:f>數據!$H$6</c:f>
              <c:strCache>
                <c:ptCount val="1"/>
                <c:pt idx="0">
                  <c:v>前臂 (cm)</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數據!$B$7:$B$26</c:f>
              <c:numCache>
                <c:formatCode>[$-F800]dddd\,\ mmmm\ dd\,\ yyyy</c:formatCode>
                <c:ptCount val="20"/>
                <c:pt idx="0">
                  <c:v>43592</c:v>
                </c:pt>
                <c:pt idx="1">
                  <c:v>43597</c:v>
                </c:pt>
                <c:pt idx="2">
                  <c:v>43602</c:v>
                </c:pt>
                <c:pt idx="3">
                  <c:v>43607</c:v>
                </c:pt>
                <c:pt idx="4">
                  <c:v>43612</c:v>
                </c:pt>
                <c:pt idx="5">
                  <c:v>43617</c:v>
                </c:pt>
              </c:numCache>
            </c:numRef>
          </c:cat>
          <c:val>
            <c:numRef>
              <c:f>數據!$H$7:$H$26</c:f>
              <c:numCache>
                <c:formatCode>#,##0.00_);\(#,##0.00\)</c:formatCode>
                <c:ptCount val="20"/>
                <c:pt idx="0">
                  <c:v>24.13</c:v>
                </c:pt>
                <c:pt idx="1">
                  <c:v>24.13</c:v>
                </c:pt>
                <c:pt idx="2">
                  <c:v>24.13</c:v>
                </c:pt>
                <c:pt idx="3">
                  <c:v>24.13</c:v>
                </c:pt>
                <c:pt idx="4">
                  <c:v>24.13</c:v>
                </c:pt>
                <c:pt idx="5">
                  <c:v>24.13</c:v>
                </c:pt>
              </c:numCache>
            </c:numRef>
          </c:val>
          <c:smooth val="0"/>
          <c:extLst>
            <c:ext xmlns:c16="http://schemas.microsoft.com/office/drawing/2014/chart" uri="{C3380CC4-5D6E-409C-BE32-E72D297353CC}">
              <c16:uniqueId val="{00000004-81A1-44BB-AB4B-6099B36D52D1}"/>
            </c:ext>
          </c:extLst>
        </c:ser>
        <c:dLbls>
          <c:showLegendKey val="0"/>
          <c:showVal val="0"/>
          <c:showCatName val="0"/>
          <c:showSerName val="0"/>
          <c:showPercent val="0"/>
          <c:showBubbleSize val="0"/>
        </c:dLbls>
        <c:marker val="1"/>
        <c:smooth val="0"/>
        <c:axId val="-756919728"/>
        <c:axId val="-756908848"/>
      </c:lineChart>
      <c:dateAx>
        <c:axId val="-756919728"/>
        <c:scaling>
          <c:orientation val="minMax"/>
        </c:scaling>
        <c:delete val="0"/>
        <c:axPos val="b"/>
        <c:numFmt formatCode="[$-F800]dddd\,\ mmmm\ dd\,\ 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crossAx val="-756908848"/>
        <c:crosses val="autoZero"/>
        <c:auto val="1"/>
        <c:lblOffset val="100"/>
        <c:baseTimeUnit val="days"/>
      </c:dateAx>
      <c:valAx>
        <c:axId val="-756908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r>
                  <a:rPr lang="en-US"/>
                  <a:t>cm</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title>
        <c:numFmt formatCode="#,##0.00_);\(#,##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crossAx val="-756919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YaHei UI" panose="020B0503020204020204" pitchFamily="34" charset="-122"/>
          <a:ea typeface="Microsoft YaHei UI" panose="020B0503020204020204" pitchFamily="34" charset="-122"/>
        </a:defRPr>
      </a:pPr>
      <a:endParaRPr lang="zh-TW"/>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r>
              <a:rPr lang="zh-TW" altLang="en-US"/>
              <a:t>體重和 </a:t>
            </a:r>
            <a:r>
              <a:rPr lang="en-US"/>
              <a:t>BMI</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title>
    <c:autoTitleDeleted val="0"/>
    <c:plotArea>
      <c:layout/>
      <c:barChart>
        <c:barDir val="col"/>
        <c:grouping val="clustered"/>
        <c:varyColors val="0"/>
        <c:ser>
          <c:idx val="0"/>
          <c:order val="0"/>
          <c:tx>
            <c:strRef>
              <c:f>數據!$C$6</c:f>
              <c:strCache>
                <c:ptCount val="1"/>
                <c:pt idx="0">
                  <c:v>體重 (kg)</c:v>
                </c:pt>
              </c:strCache>
            </c:strRef>
          </c:tx>
          <c:spPr>
            <a:solidFill>
              <a:schemeClr val="accent1"/>
            </a:solidFill>
            <a:ln>
              <a:noFill/>
            </a:ln>
            <a:effectLst/>
          </c:spPr>
          <c:invertIfNegative val="0"/>
          <c:cat>
            <c:numRef>
              <c:f>數據!$B$7:$B$26</c:f>
              <c:numCache>
                <c:formatCode>[$-F800]dddd\,\ mmmm\ dd\,\ yyyy</c:formatCode>
                <c:ptCount val="20"/>
                <c:pt idx="0">
                  <c:v>43592</c:v>
                </c:pt>
                <c:pt idx="1">
                  <c:v>43597</c:v>
                </c:pt>
                <c:pt idx="2">
                  <c:v>43602</c:v>
                </c:pt>
                <c:pt idx="3">
                  <c:v>43607</c:v>
                </c:pt>
                <c:pt idx="4">
                  <c:v>43612</c:v>
                </c:pt>
                <c:pt idx="5">
                  <c:v>43617</c:v>
                </c:pt>
              </c:numCache>
            </c:numRef>
          </c:cat>
          <c:val>
            <c:numRef>
              <c:f>數據!$C$7:$C$26</c:f>
              <c:numCache>
                <c:formatCode>#,##0.00_);\(#,##0.00\)</c:formatCode>
                <c:ptCount val="20"/>
                <c:pt idx="0">
                  <c:v>58.5</c:v>
                </c:pt>
                <c:pt idx="1">
                  <c:v>58.5</c:v>
                </c:pt>
                <c:pt idx="2">
                  <c:v>58.5</c:v>
                </c:pt>
                <c:pt idx="3">
                  <c:v>58.5</c:v>
                </c:pt>
                <c:pt idx="4">
                  <c:v>58.5</c:v>
                </c:pt>
                <c:pt idx="5">
                  <c:v>58.5</c:v>
                </c:pt>
              </c:numCache>
            </c:numRef>
          </c:val>
          <c:extLst>
            <c:ext xmlns:c16="http://schemas.microsoft.com/office/drawing/2014/chart" uri="{C3380CC4-5D6E-409C-BE32-E72D297353CC}">
              <c16:uniqueId val="{00000000-3F73-4230-A16C-895544D271E2}"/>
            </c:ext>
          </c:extLst>
        </c:ser>
        <c:dLbls>
          <c:showLegendKey val="0"/>
          <c:showVal val="0"/>
          <c:showCatName val="0"/>
          <c:showSerName val="0"/>
          <c:showPercent val="0"/>
          <c:showBubbleSize val="0"/>
        </c:dLbls>
        <c:gapWidth val="0"/>
        <c:overlap val="100"/>
        <c:axId val="-756911024"/>
        <c:axId val="-756916464"/>
      </c:barChart>
      <c:lineChart>
        <c:grouping val="standard"/>
        <c:varyColors val="0"/>
        <c:ser>
          <c:idx val="2"/>
          <c:order val="1"/>
          <c:tx>
            <c:strRef>
              <c:f>數據!$L$6</c:f>
              <c:strCache>
                <c:ptCount val="1"/>
                <c:pt idx="0">
                  <c:v>估計的身體品質指數 (BMI)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數據!$B$7:$B$26</c:f>
              <c:numCache>
                <c:formatCode>[$-F800]dddd\,\ mmmm\ dd\,\ yyyy</c:formatCode>
                <c:ptCount val="20"/>
                <c:pt idx="0">
                  <c:v>43592</c:v>
                </c:pt>
                <c:pt idx="1">
                  <c:v>43597</c:v>
                </c:pt>
                <c:pt idx="2">
                  <c:v>43602</c:v>
                </c:pt>
                <c:pt idx="3">
                  <c:v>43607</c:v>
                </c:pt>
                <c:pt idx="4">
                  <c:v>43612</c:v>
                </c:pt>
                <c:pt idx="5">
                  <c:v>43617</c:v>
                </c:pt>
              </c:numCache>
            </c:numRef>
          </c:cat>
          <c:val>
            <c:numRef>
              <c:f>數據!$L$7:$L$26</c:f>
              <c:numCache>
                <c:formatCode>#,##0.00_);\(#,##0.00\)</c:formatCode>
                <c:ptCount val="20"/>
                <c:pt idx="0">
                  <c:v>20.727040816326532</c:v>
                </c:pt>
                <c:pt idx="1">
                  <c:v>20.727040816326532</c:v>
                </c:pt>
                <c:pt idx="2">
                  <c:v>20.727040816326532</c:v>
                </c:pt>
                <c:pt idx="3">
                  <c:v>20.727040816326532</c:v>
                </c:pt>
                <c:pt idx="4">
                  <c:v>20.727040816326532</c:v>
                </c:pt>
                <c:pt idx="5">
                  <c:v>20.727040816326532</c:v>
                </c:pt>
              </c:numCache>
            </c:numRef>
          </c:val>
          <c:smooth val="0"/>
          <c:extLst>
            <c:ext xmlns:c16="http://schemas.microsoft.com/office/drawing/2014/chart" uri="{C3380CC4-5D6E-409C-BE32-E72D297353CC}">
              <c16:uniqueId val="{00000001-3F73-4230-A16C-895544D271E2}"/>
            </c:ext>
          </c:extLst>
        </c:ser>
        <c:dLbls>
          <c:showLegendKey val="0"/>
          <c:showVal val="0"/>
          <c:showCatName val="0"/>
          <c:showSerName val="0"/>
          <c:showPercent val="0"/>
          <c:showBubbleSize val="0"/>
        </c:dLbls>
        <c:marker val="1"/>
        <c:smooth val="0"/>
        <c:axId val="-756917008"/>
        <c:axId val="-756907760"/>
      </c:lineChart>
      <c:dateAx>
        <c:axId val="-756911024"/>
        <c:scaling>
          <c:orientation val="minMax"/>
        </c:scaling>
        <c:delete val="0"/>
        <c:axPos val="b"/>
        <c:numFmt formatCode="[$-F800]dddd\,\ mmmm\ dd\,\ 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crossAx val="-756916464"/>
        <c:crosses val="autoZero"/>
        <c:auto val="1"/>
        <c:lblOffset val="100"/>
        <c:baseTimeUnit val="days"/>
      </c:dateAx>
      <c:valAx>
        <c:axId val="-756916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r>
                  <a:rPr lang="en-US"/>
                  <a:t>kg</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title>
        <c:numFmt formatCode="#,##0.00_);\(#,##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crossAx val="-756911024"/>
        <c:crosses val="autoZero"/>
        <c:crossBetween val="between"/>
      </c:valAx>
      <c:valAx>
        <c:axId val="-75690776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r>
                  <a:rPr lang="en-US"/>
                  <a:t>BMI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title>
        <c:numFmt formatCode="#,##0.00_);\(#,##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crossAx val="-756917008"/>
        <c:crosses val="max"/>
        <c:crossBetween val="between"/>
      </c:valAx>
      <c:dateAx>
        <c:axId val="-756917008"/>
        <c:scaling>
          <c:orientation val="minMax"/>
        </c:scaling>
        <c:delete val="1"/>
        <c:axPos val="b"/>
        <c:numFmt formatCode="[$-F800]dddd\,\ mmmm\ dd\,\ yyyy" sourceLinked="1"/>
        <c:majorTickMark val="out"/>
        <c:minorTickMark val="none"/>
        <c:tickLblPos val="nextTo"/>
        <c:crossAx val="-756907760"/>
        <c:crosses val="autoZero"/>
        <c:auto val="1"/>
        <c:lblOffset val="100"/>
        <c:baseTimeUnit val="days"/>
      </c:date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YaHei UI" panose="020B0503020204020204" pitchFamily="34" charset="-122"/>
          <a:ea typeface="Microsoft YaHei UI" panose="020B0503020204020204" pitchFamily="34" charset="-122"/>
        </a:defRPr>
      </a:pPr>
      <a:endParaRPr lang="zh-TW"/>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r>
              <a:rPr lang="zh-TW" altLang="en-US"/>
              <a:t>體重和體脂</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title>
    <c:autoTitleDeleted val="0"/>
    <c:plotArea>
      <c:layout/>
      <c:barChart>
        <c:barDir val="col"/>
        <c:grouping val="clustered"/>
        <c:varyColors val="0"/>
        <c:ser>
          <c:idx val="0"/>
          <c:order val="0"/>
          <c:tx>
            <c:strRef>
              <c:f>數據!$J$6</c:f>
              <c:strCache>
                <c:ptCount val="1"/>
                <c:pt idx="0">
                  <c:v>估計的體脂重量</c:v>
                </c:pt>
              </c:strCache>
            </c:strRef>
          </c:tx>
          <c:spPr>
            <a:solidFill>
              <a:schemeClr val="accent1"/>
            </a:solidFill>
            <a:ln>
              <a:noFill/>
            </a:ln>
            <a:effectLst/>
          </c:spPr>
          <c:invertIfNegative val="0"/>
          <c:cat>
            <c:numRef>
              <c:f>數據!$B$7:$B$26</c:f>
              <c:numCache>
                <c:formatCode>[$-F800]dddd\,\ mmmm\ dd\,\ yyyy</c:formatCode>
                <c:ptCount val="20"/>
                <c:pt idx="0">
                  <c:v>43592</c:v>
                </c:pt>
                <c:pt idx="1">
                  <c:v>43597</c:v>
                </c:pt>
                <c:pt idx="2">
                  <c:v>43602</c:v>
                </c:pt>
                <c:pt idx="3">
                  <c:v>43607</c:v>
                </c:pt>
                <c:pt idx="4">
                  <c:v>43612</c:v>
                </c:pt>
                <c:pt idx="5">
                  <c:v>43617</c:v>
                </c:pt>
              </c:numCache>
            </c:numRef>
          </c:cat>
          <c:val>
            <c:numRef>
              <c:f>數據!$J$7:$J$26</c:f>
              <c:numCache>
                <c:formatCode>#,##0.00_);\(#,##0.00\)</c:formatCode>
                <c:ptCount val="20"/>
                <c:pt idx="0">
                  <c:v>14.669293845923569</c:v>
                </c:pt>
                <c:pt idx="1">
                  <c:v>14.669293845923569</c:v>
                </c:pt>
                <c:pt idx="2">
                  <c:v>14.669293845923569</c:v>
                </c:pt>
                <c:pt idx="3">
                  <c:v>14.669293845923569</c:v>
                </c:pt>
                <c:pt idx="4">
                  <c:v>14.669293845923569</c:v>
                </c:pt>
                <c:pt idx="5">
                  <c:v>14.669293845923569</c:v>
                </c:pt>
              </c:numCache>
            </c:numRef>
          </c:val>
          <c:extLst>
            <c:ext xmlns:c16="http://schemas.microsoft.com/office/drawing/2014/chart" uri="{C3380CC4-5D6E-409C-BE32-E72D297353CC}">
              <c16:uniqueId val="{00000000-27D6-4EF1-859A-4D5C0E71ACC6}"/>
            </c:ext>
          </c:extLst>
        </c:ser>
        <c:dLbls>
          <c:showLegendKey val="0"/>
          <c:showVal val="0"/>
          <c:showCatName val="0"/>
          <c:showSerName val="0"/>
          <c:showPercent val="0"/>
          <c:showBubbleSize val="0"/>
        </c:dLbls>
        <c:gapWidth val="0"/>
        <c:overlap val="100"/>
        <c:axId val="-756918096"/>
        <c:axId val="-756910480"/>
      </c:barChart>
      <c:lineChart>
        <c:grouping val="standard"/>
        <c:varyColors val="0"/>
        <c:ser>
          <c:idx val="1"/>
          <c:order val="1"/>
          <c:tx>
            <c:strRef>
              <c:f>數據!$K$6</c:f>
              <c:strCache>
                <c:ptCount val="1"/>
                <c:pt idx="0">
                  <c:v>估計的體脂百分比</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數據!$B$7:$B$26</c:f>
              <c:numCache>
                <c:formatCode>[$-F800]dddd\,\ mmmm\ dd\,\ yyyy</c:formatCode>
                <c:ptCount val="20"/>
                <c:pt idx="0">
                  <c:v>43592</c:v>
                </c:pt>
                <c:pt idx="1">
                  <c:v>43597</c:v>
                </c:pt>
                <c:pt idx="2">
                  <c:v>43602</c:v>
                </c:pt>
                <c:pt idx="3">
                  <c:v>43607</c:v>
                </c:pt>
                <c:pt idx="4">
                  <c:v>43612</c:v>
                </c:pt>
                <c:pt idx="5">
                  <c:v>43617</c:v>
                </c:pt>
              </c:numCache>
            </c:numRef>
          </c:cat>
          <c:val>
            <c:numRef>
              <c:f>數據!$K$7:$K$26</c:f>
              <c:numCache>
                <c:formatCode>#,##0.00_);\(#,##0.00\)</c:formatCode>
                <c:ptCount val="20"/>
                <c:pt idx="0">
                  <c:v>25.075715975937726</c:v>
                </c:pt>
                <c:pt idx="1">
                  <c:v>25.075715975937726</c:v>
                </c:pt>
                <c:pt idx="2">
                  <c:v>25.075715975937726</c:v>
                </c:pt>
                <c:pt idx="3">
                  <c:v>25.075715975937726</c:v>
                </c:pt>
                <c:pt idx="4">
                  <c:v>25.075715975937726</c:v>
                </c:pt>
                <c:pt idx="5">
                  <c:v>25.075715975937726</c:v>
                </c:pt>
              </c:numCache>
            </c:numRef>
          </c:val>
          <c:smooth val="0"/>
          <c:extLst>
            <c:ext xmlns:c16="http://schemas.microsoft.com/office/drawing/2014/chart" uri="{C3380CC4-5D6E-409C-BE32-E72D297353CC}">
              <c16:uniqueId val="{00000001-27D6-4EF1-859A-4D5C0E71ACC6}"/>
            </c:ext>
          </c:extLst>
        </c:ser>
        <c:dLbls>
          <c:showLegendKey val="0"/>
          <c:showVal val="0"/>
          <c:showCatName val="0"/>
          <c:showSerName val="0"/>
          <c:showPercent val="0"/>
          <c:showBubbleSize val="0"/>
        </c:dLbls>
        <c:marker val="1"/>
        <c:smooth val="0"/>
        <c:axId val="-756906672"/>
        <c:axId val="-756907216"/>
      </c:lineChart>
      <c:dateAx>
        <c:axId val="-756918096"/>
        <c:scaling>
          <c:orientation val="minMax"/>
        </c:scaling>
        <c:delete val="0"/>
        <c:axPos val="b"/>
        <c:numFmt formatCode="[$-F800]dddd\,\ mmmm\ dd\,\ 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crossAx val="-756910480"/>
        <c:crosses val="autoZero"/>
        <c:auto val="1"/>
        <c:lblOffset val="100"/>
        <c:baseTimeUnit val="days"/>
      </c:dateAx>
      <c:valAx>
        <c:axId val="-756910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r>
                  <a:rPr lang="en-US"/>
                  <a:t>kg</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title>
        <c:numFmt formatCode="#,##0.00_);\(#,##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crossAx val="-756918096"/>
        <c:crosses val="autoZero"/>
        <c:crossBetween val="between"/>
      </c:valAx>
      <c:valAx>
        <c:axId val="-75690721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r>
                  <a:rPr lang="zh-TW" altLang="en-US"/>
                  <a:t>體脂百分比</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title>
        <c:numFmt formatCode="#,##0.00_);\(#,##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crossAx val="-756906672"/>
        <c:crosses val="max"/>
        <c:crossBetween val="between"/>
      </c:valAx>
      <c:dateAx>
        <c:axId val="-756906672"/>
        <c:scaling>
          <c:orientation val="minMax"/>
        </c:scaling>
        <c:delete val="1"/>
        <c:axPos val="b"/>
        <c:numFmt formatCode="[$-F800]dddd\,\ mmmm\ dd\,\ yyyy" sourceLinked="1"/>
        <c:majorTickMark val="out"/>
        <c:minorTickMark val="none"/>
        <c:tickLblPos val="nextTo"/>
        <c:crossAx val="-756907216"/>
        <c:crosses val="autoZero"/>
        <c:auto val="1"/>
        <c:lblOffset val="100"/>
        <c:baseTimeUnit val="days"/>
      </c:date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TW"/>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YaHei UI" panose="020B0503020204020204" pitchFamily="34" charset="-122"/>
          <a:ea typeface="Microsoft YaHei UI" panose="020B0503020204020204" pitchFamily="34" charset="-122"/>
        </a:defRPr>
      </a:pPr>
      <a:endParaRPr lang="zh-TW"/>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codeName="Chart2">
    <tabColor theme="4" tint="-0.249977111117893"/>
  </sheetPr>
  <sheetViews>
    <sheetView zoomScale="122" workbookViewId="0" zoomToFit="1"/>
  </sheetViews>
  <pageMargins left="0.7" right="0.7" top="0.75" bottom="0.75" header="0.3" footer="0.3"/>
  <pageSetup paperSize="9" orientation="landscape" r:id="rId1"/>
  <headerFooter differentFirst="1">
    <oddFooter>Page &amp;P of &amp;N</oddFooter>
  </headerFooter>
  <drawing r:id="rId2"/>
</chartsheet>
</file>

<file path=xl/chartsheets/sheet2.xml><?xml version="1.0" encoding="utf-8"?>
<chartsheet xmlns="http://schemas.openxmlformats.org/spreadsheetml/2006/main" xmlns:r="http://schemas.openxmlformats.org/officeDocument/2006/relationships">
  <sheetPr codeName="Chart3">
    <tabColor theme="6" tint="-0.249977111117893"/>
  </sheetPr>
  <sheetViews>
    <sheetView zoomScale="122" workbookViewId="0" zoomToFit="1"/>
  </sheetViews>
  <pageMargins left="0.7" right="0.7" top="0.75" bottom="0.75" header="0.3" footer="0.3"/>
  <pageSetup paperSize="9" orientation="landscape" r:id="rId1"/>
  <headerFooter differentFirst="1">
    <oddFooter>Page &amp;P of &amp;N</oddFooter>
  </headerFooter>
  <drawing r:id="rId2"/>
</chartsheet>
</file>

<file path=xl/chartsheets/sheet3.xml><?xml version="1.0" encoding="utf-8"?>
<chartsheet xmlns="http://schemas.openxmlformats.org/spreadsheetml/2006/main" xmlns:r="http://schemas.openxmlformats.org/officeDocument/2006/relationships">
  <sheetPr codeName="Chart4">
    <tabColor theme="8" tint="-0.249977111117893"/>
  </sheetPr>
  <sheetViews>
    <sheetView tabSelected="1" zoomScale="122" workbookViewId="0" zoomToFit="1"/>
  </sheetViews>
  <pageMargins left="0.7" right="0.7" top="0.75" bottom="0.75" header="0.3" footer="0.3"/>
  <pageSetup paperSize="9" orientation="landscape" r:id="rId1"/>
  <headerFooter differentFirst="1">
    <oddFooter>Page &amp;P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306393" cy="6081947"/>
    <xdr:graphicFrame macro="">
      <xdr:nvGraphicFramePr>
        <xdr:cNvPr id="2" name="图表 1" descr="测量值图表显示胸围、腰围、臀围、手腕和前臂测量值随时间的变化">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6393" cy="6081947"/>
    <xdr:graphicFrame macro="">
      <xdr:nvGraphicFramePr>
        <xdr:cNvPr id="2" name="图表 1" descr="体重和身体质量指数图表显示体重和估计的身体质量指数占比随时间的变化">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6393" cy="6081947"/>
    <xdr:graphicFrame macro="">
      <xdr:nvGraphicFramePr>
        <xdr:cNvPr id="2" name="图表 1" descr="体重和体脂图表显示体重和估计的体脂百分比占比随时间的变化">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1" name="数据" displayName="数据" ref="B6:L26" totalsRowShown="0" headerRowDxfId="12" dataDxfId="11">
  <autoFilter ref="B6:L26"/>
  <tableColumns count="11">
    <tableColumn id="1" name="日期" dataDxfId="10" dataCellStyle="日期"/>
    <tableColumn id="2" name="體重 (kg)" dataDxfId="9"/>
    <tableColumn id="3" name="胸圍 (cm)" dataDxfId="8"/>
    <tableColumn id="4" name="腰圍 (cm)" dataDxfId="7"/>
    <tableColumn id="5" name="臀圍 (cm)" dataDxfId="6"/>
    <tableColumn id="6" name="手腕 (cm)" dataDxfId="5"/>
    <tableColumn id="7" name="前臂 (cm)" dataDxfId="4"/>
    <tableColumn id="8" name="估計的去脂體重" dataDxfId="3">
      <calculatedColumnFormula>((((数据[[#This Row],[體重 (kg)]]/0.45359)*0.732)+ 8.987)+((数据[[#This Row],[手腕 (cm)]]/2.54)/3.14)-((数据[[#This Row],[腰圍 (cm)]]/2.54)*0.157)-((数据[[#This Row],[臀圍 (cm)]]/2.54)*0.249)+((数据[[#This Row],[前臂 (cm)]]/2.54)*0.434))*0.45359</calculatedColumnFormula>
    </tableColumn>
    <tableColumn id="9" name="估計的體脂重量" dataDxfId="2">
      <calculatedColumnFormula>数据[[#This Row],[體重 (kg)]]-数据[[#This Row],[估計的去脂體重]]</calculatedColumnFormula>
    </tableColumn>
    <tableColumn id="10" name="估計的體脂百分比" dataDxfId="1">
      <calculatedColumnFormula>(数据[[#This Row],[估計的體脂重量]]*100)/数据[[#This Row],[體重 (kg)]]</calculatedColumnFormula>
    </tableColumn>
    <tableColumn id="11" name="估計的身體品質指數 (BMI)" dataDxfId="0">
      <calculatedColumnFormula>C7/(总身高/100)^2</calculatedColumnFormula>
    </tableColumn>
  </tableColumns>
  <tableStyleInfo name="TableStyleMedium4" showFirstColumn="0" showLastColumn="0" showRowStripes="1" showColumnStripes="0"/>
  <extLst>
    <ext xmlns:x14="http://schemas.microsoft.com/office/spreadsheetml/2009/9/main" uri="{504A1905-F514-4f6f-8877-14C23A59335A}">
      <x14:table altTextSummary="在此表中输入日期和测量值，如体重、胸围、腰围、臀围、手腕和前臂测量。可自动计算最后四列"/>
    </ext>
  </extLst>
</table>
</file>

<file path=xl/theme/theme1.xml><?xml version="1.0" encoding="utf-8"?>
<a:theme xmlns:a="http://schemas.openxmlformats.org/drawingml/2006/main" name="Fixed asset record">
  <a:themeElements>
    <a:clrScheme name="Fitness and weight loss chart for men (metric)">
      <a:dk1>
        <a:srgbClr val="000000"/>
      </a:dk1>
      <a:lt1>
        <a:srgbClr val="FFFFFF"/>
      </a:lt1>
      <a:dk2>
        <a:srgbClr val="545454"/>
      </a:dk2>
      <a:lt2>
        <a:srgbClr val="BFBFBF"/>
      </a:lt2>
      <a:accent1>
        <a:srgbClr val="40BAD2"/>
      </a:accent1>
      <a:accent2>
        <a:srgbClr val="FAB900"/>
      </a:accent2>
      <a:accent3>
        <a:srgbClr val="90BB23"/>
      </a:accent3>
      <a:accent4>
        <a:srgbClr val="EE7008"/>
      </a:accent4>
      <a:accent5>
        <a:srgbClr val="1AB39F"/>
      </a:accent5>
      <a:accent6>
        <a:srgbClr val="D5393D"/>
      </a:accent6>
      <a:hlink>
        <a:srgbClr val="90BB23"/>
      </a:hlink>
      <a:folHlink>
        <a:srgbClr val="EE7008"/>
      </a:folHlink>
    </a:clrScheme>
    <a:fontScheme name="Fitness and weight loss chart for men (metric)">
      <a:majorFont>
        <a:latin typeface="Century Gothic"/>
        <a:ea typeface=""/>
        <a:cs typeface=""/>
      </a:majorFont>
      <a:minorFont>
        <a:latin typeface="Corbel"/>
        <a:ea typeface=""/>
        <a:cs typeface=""/>
      </a:minorFont>
    </a:fontScheme>
    <a:fmtScheme name="Frame">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2700" h="25400" prst="coolSlant"/>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20000"/>
                <a:lumMod val="102000"/>
              </a:schemeClr>
            </a:gs>
            <a:gs pos="48000">
              <a:schemeClr val="phClr">
                <a:tint val="98000"/>
                <a:shade val="90000"/>
                <a:satMod val="110000"/>
                <a:lumMod val="103000"/>
              </a:schemeClr>
            </a:gs>
            <a:gs pos="100000">
              <a:schemeClr val="phClr">
                <a:tint val="98000"/>
                <a:shade val="80000"/>
                <a:satMod val="100000"/>
              </a:schemeClr>
            </a:gs>
          </a:gsLst>
          <a:lin ang="5400000" scaled="0"/>
        </a:gradFill>
      </a:bgFillStyleLst>
    </a:fmtScheme>
  </a:themeElements>
  <a:objectDefaults/>
  <a:extraClrSchemeLst/>
  <a:extLst>
    <a:ext uri="{05A4C25C-085E-4340-85A3-A5531E510DB2}">
      <thm15:themeFamily xmlns:thm15="http://schemas.microsoft.com/office/thememl/2012/main" name="Frame" id="{F226E7A2-7162-461C-9490-D27D9DC04E43}" vid="{629A0216-3BBD-45C0-B63F-2683BEA18F60}"/>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L26"/>
  <sheetViews>
    <sheetView showGridLines="0" workbookViewId="0">
      <selection activeCell="C15" sqref="C15"/>
    </sheetView>
  </sheetViews>
  <sheetFormatPr defaultColWidth="8.88671875" defaultRowHeight="30" customHeight="1"/>
  <cols>
    <col min="1" max="1" width="2.33203125" style="1" customWidth="1"/>
    <col min="2" max="2" width="14.44140625" style="2" customWidth="1"/>
    <col min="3" max="3" width="13.5546875" style="2" customWidth="1"/>
    <col min="4" max="5" width="12.6640625" style="2" customWidth="1"/>
    <col min="6" max="6" width="11.5546875" style="2" customWidth="1"/>
    <col min="7" max="7" width="11.77734375" style="2" customWidth="1"/>
    <col min="8" max="8" width="14.44140625" style="2" customWidth="1"/>
    <col min="9" max="12" width="19.6640625" style="2" customWidth="1"/>
    <col min="13" max="13" width="2.77734375" style="1" customWidth="1"/>
    <col min="14" max="16384" width="8.88671875" style="1"/>
  </cols>
  <sheetData>
    <row r="1" spans="2:12" ht="91.9" customHeight="1">
      <c r="B1" s="12" t="s">
        <v>5</v>
      </c>
      <c r="C1" s="12"/>
      <c r="D1" s="12"/>
      <c r="E1" s="12"/>
      <c r="F1" s="12"/>
      <c r="G1" s="12"/>
      <c r="H1" s="12"/>
      <c r="I1" s="12"/>
      <c r="J1" s="12"/>
      <c r="K1" s="1"/>
      <c r="L1" s="1"/>
    </row>
    <row r="2" spans="2:12" ht="16.5" customHeight="1">
      <c r="B2" s="11" t="s">
        <v>6</v>
      </c>
      <c r="C2" s="11"/>
      <c r="D2" s="11"/>
      <c r="E2" s="11"/>
      <c r="F2" s="11"/>
      <c r="G2" s="11"/>
      <c r="H2" s="11"/>
      <c r="I2" s="11"/>
      <c r="J2" s="11"/>
      <c r="K2" s="6" t="s">
        <v>3</v>
      </c>
      <c r="L2" s="7">
        <v>1</v>
      </c>
    </row>
    <row r="3" spans="2:12" ht="16.5" customHeight="1">
      <c r="B3" s="11"/>
      <c r="C3" s="11"/>
      <c r="D3" s="11"/>
      <c r="E3" s="11"/>
      <c r="F3" s="11"/>
      <c r="G3" s="11"/>
      <c r="H3" s="11"/>
      <c r="I3" s="11"/>
      <c r="J3" s="11"/>
      <c r="K3" s="6" t="s">
        <v>4</v>
      </c>
      <c r="L3" s="7">
        <v>68</v>
      </c>
    </row>
    <row r="4" spans="2:12" ht="16.5" customHeight="1">
      <c r="B4" s="11"/>
      <c r="C4" s="11"/>
      <c r="D4" s="11"/>
      <c r="E4" s="11"/>
      <c r="F4" s="11"/>
      <c r="G4" s="11"/>
      <c r="H4" s="11"/>
      <c r="I4" s="11"/>
      <c r="J4" s="11"/>
      <c r="K4" s="8" t="s">
        <v>7</v>
      </c>
      <c r="L4" s="9">
        <f>HeightMeters*100+HeightCentimeters</f>
        <v>168</v>
      </c>
    </row>
    <row r="5" spans="2:12" ht="15">
      <c r="B5" s="11"/>
      <c r="C5" s="11"/>
      <c r="D5" s="11"/>
      <c r="E5" s="11"/>
      <c r="F5" s="11"/>
      <c r="G5" s="11"/>
      <c r="H5" s="11"/>
      <c r="I5" s="11"/>
      <c r="J5" s="11"/>
      <c r="K5" s="1"/>
      <c r="L5" s="1"/>
    </row>
    <row r="6" spans="2:12" ht="40.15" customHeight="1">
      <c r="B6" s="5" t="s">
        <v>0</v>
      </c>
      <c r="C6" s="5" t="s">
        <v>8</v>
      </c>
      <c r="D6" s="5" t="s">
        <v>9</v>
      </c>
      <c r="E6" s="5" t="s">
        <v>10</v>
      </c>
      <c r="F6" s="5" t="s">
        <v>11</v>
      </c>
      <c r="G6" s="5" t="s">
        <v>1</v>
      </c>
      <c r="H6" s="5" t="s">
        <v>2</v>
      </c>
      <c r="I6" s="5" t="s">
        <v>12</v>
      </c>
      <c r="J6" s="5" t="s">
        <v>13</v>
      </c>
      <c r="K6" s="5" t="s">
        <v>14</v>
      </c>
      <c r="L6" s="5" t="s">
        <v>15</v>
      </c>
    </row>
    <row r="7" spans="2:12" ht="40.15" customHeight="1">
      <c r="B7" s="3">
        <f ca="1">TODAY()-25</f>
        <v>43592</v>
      </c>
      <c r="C7" s="4">
        <v>58.5</v>
      </c>
      <c r="D7" s="4">
        <v>78.7</v>
      </c>
      <c r="E7" s="4">
        <v>66.040000000000006</v>
      </c>
      <c r="F7" s="4">
        <v>88.9</v>
      </c>
      <c r="G7" s="4">
        <v>15.24</v>
      </c>
      <c r="H7" s="4">
        <v>24.13</v>
      </c>
      <c r="I7" s="4">
        <f>((((数据[[#This Row],[體重 (kg)]]/0.45359)*0.732)+ 8.987)+((数据[[#This Row],[手腕 (cm)]]/2.54)/3.14)-((数据[[#This Row],[腰圍 (cm)]]/2.54)*0.157)-((数据[[#This Row],[臀圍 (cm)]]/2.54)*0.249)+((数据[[#This Row],[前臂 (cm)]]/2.54)*0.434))*0.45359</f>
        <v>43.830706154076431</v>
      </c>
      <c r="J7" s="4">
        <f>数据[[#This Row],[體重 (kg)]]-数据[[#This Row],[估計的去脂體重]]</f>
        <v>14.669293845923569</v>
      </c>
      <c r="K7" s="4">
        <f>(数据[[#This Row],[估計的體脂重量]]*100)/数据[[#This Row],[體重 (kg)]]</f>
        <v>25.075715975937726</v>
      </c>
      <c r="L7" s="4">
        <f t="shared" ref="L7:L12" si="0">C7/(总身高/100)^2</f>
        <v>20.727040816326532</v>
      </c>
    </row>
    <row r="8" spans="2:12" ht="40.15" customHeight="1">
      <c r="B8" s="3">
        <f ca="1">TODAY()-20</f>
        <v>43597</v>
      </c>
      <c r="C8" s="4">
        <v>58.5</v>
      </c>
      <c r="D8" s="4">
        <v>78.7</v>
      </c>
      <c r="E8" s="4">
        <v>66.040000000000006</v>
      </c>
      <c r="F8" s="4">
        <v>88.9</v>
      </c>
      <c r="G8" s="4">
        <v>15.24</v>
      </c>
      <c r="H8" s="4">
        <v>24.13</v>
      </c>
      <c r="I8" s="4">
        <f>((((数据[[#This Row],[體重 (kg)]]/0.45359)*0.732)+ 8.987)+((数据[[#This Row],[手腕 (cm)]]/2.54)/3.14)-((数据[[#This Row],[腰圍 (cm)]]/2.54)*0.157)-((数据[[#This Row],[臀圍 (cm)]]/2.54)*0.249)+((数据[[#This Row],[前臂 (cm)]]/2.54)*0.434))*0.45359</f>
        <v>43.830706154076431</v>
      </c>
      <c r="J8" s="4">
        <f>数据[[#This Row],[體重 (kg)]]-数据[[#This Row],[估計的去脂體重]]</f>
        <v>14.669293845923569</v>
      </c>
      <c r="K8" s="4">
        <f>(数据[[#This Row],[估計的體脂重量]]*100)/数据[[#This Row],[體重 (kg)]]</f>
        <v>25.075715975937726</v>
      </c>
      <c r="L8" s="4">
        <f t="shared" si="0"/>
        <v>20.727040816326532</v>
      </c>
    </row>
    <row r="9" spans="2:12" ht="40.15" customHeight="1">
      <c r="B9" s="3">
        <f ca="1">TODAY()-15</f>
        <v>43602</v>
      </c>
      <c r="C9" s="4">
        <v>58.5</v>
      </c>
      <c r="D9" s="4">
        <v>78.7</v>
      </c>
      <c r="E9" s="4">
        <v>66.040000000000006</v>
      </c>
      <c r="F9" s="4">
        <v>88.9</v>
      </c>
      <c r="G9" s="4">
        <v>15.24</v>
      </c>
      <c r="H9" s="4">
        <v>24.13</v>
      </c>
      <c r="I9" s="4">
        <f>((((数据[[#This Row],[體重 (kg)]]/0.45359)*0.732)+ 8.987)+((数据[[#This Row],[手腕 (cm)]]/2.54)/3.14)-((数据[[#This Row],[腰圍 (cm)]]/2.54)*0.157)-((数据[[#This Row],[臀圍 (cm)]]/2.54)*0.249)+((数据[[#This Row],[前臂 (cm)]]/2.54)*0.434))*0.45359</f>
        <v>43.830706154076431</v>
      </c>
      <c r="J9" s="4">
        <f>数据[[#This Row],[體重 (kg)]]-数据[[#This Row],[估計的去脂體重]]</f>
        <v>14.669293845923569</v>
      </c>
      <c r="K9" s="4">
        <f>(数据[[#This Row],[估計的體脂重量]]*100)/数据[[#This Row],[體重 (kg)]]</f>
        <v>25.075715975937726</v>
      </c>
      <c r="L9" s="4">
        <f t="shared" si="0"/>
        <v>20.727040816326532</v>
      </c>
    </row>
    <row r="10" spans="2:12" ht="40.15" customHeight="1">
      <c r="B10" s="3">
        <f ca="1">TODAY()-10</f>
        <v>43607</v>
      </c>
      <c r="C10" s="4">
        <v>58.5</v>
      </c>
      <c r="D10" s="4">
        <v>78.7</v>
      </c>
      <c r="E10" s="4">
        <v>66.040000000000006</v>
      </c>
      <c r="F10" s="4">
        <v>88.9</v>
      </c>
      <c r="G10" s="4">
        <v>15.24</v>
      </c>
      <c r="H10" s="4">
        <v>24.13</v>
      </c>
      <c r="I10" s="4">
        <f>((((数据[[#This Row],[體重 (kg)]]/0.45359)*0.732)+ 8.987)+((数据[[#This Row],[手腕 (cm)]]/2.54)/3.14)-((数据[[#This Row],[腰圍 (cm)]]/2.54)*0.157)-((数据[[#This Row],[臀圍 (cm)]]/2.54)*0.249)+((数据[[#This Row],[前臂 (cm)]]/2.54)*0.434))*0.45359</f>
        <v>43.830706154076431</v>
      </c>
      <c r="J10" s="4">
        <f>数据[[#This Row],[體重 (kg)]]-数据[[#This Row],[估計的去脂體重]]</f>
        <v>14.669293845923569</v>
      </c>
      <c r="K10" s="4">
        <f>(数据[[#This Row],[估計的體脂重量]]*100)/数据[[#This Row],[體重 (kg)]]</f>
        <v>25.075715975937726</v>
      </c>
      <c r="L10" s="4">
        <f t="shared" si="0"/>
        <v>20.727040816326532</v>
      </c>
    </row>
    <row r="11" spans="2:12" ht="40.15" customHeight="1">
      <c r="B11" s="3">
        <f ca="1">TODAY()-5</f>
        <v>43612</v>
      </c>
      <c r="C11" s="4">
        <v>58.5</v>
      </c>
      <c r="D11" s="4">
        <v>78.7</v>
      </c>
      <c r="E11" s="4">
        <v>66.040000000000006</v>
      </c>
      <c r="F11" s="4">
        <v>88.9</v>
      </c>
      <c r="G11" s="4">
        <v>15.24</v>
      </c>
      <c r="H11" s="4">
        <v>24.13</v>
      </c>
      <c r="I11" s="4">
        <f>((((数据[[#This Row],[體重 (kg)]]/0.45359)*0.732)+ 8.987)+((数据[[#This Row],[手腕 (cm)]]/2.54)/3.14)-((数据[[#This Row],[腰圍 (cm)]]/2.54)*0.157)-((数据[[#This Row],[臀圍 (cm)]]/2.54)*0.249)+((数据[[#This Row],[前臂 (cm)]]/2.54)*0.434))*0.45359</f>
        <v>43.830706154076431</v>
      </c>
      <c r="J11" s="4">
        <f>数据[[#This Row],[體重 (kg)]]-数据[[#This Row],[估計的去脂體重]]</f>
        <v>14.669293845923569</v>
      </c>
      <c r="K11" s="4">
        <f>(数据[[#This Row],[估計的體脂重量]]*100)/数据[[#This Row],[體重 (kg)]]</f>
        <v>25.075715975937726</v>
      </c>
      <c r="L11" s="4">
        <f t="shared" si="0"/>
        <v>20.727040816326532</v>
      </c>
    </row>
    <row r="12" spans="2:12" ht="40.15" customHeight="1">
      <c r="B12" s="3">
        <f ca="1">TODAY()</f>
        <v>43617</v>
      </c>
      <c r="C12" s="4">
        <v>58.5</v>
      </c>
      <c r="D12" s="4">
        <v>78.7</v>
      </c>
      <c r="E12" s="4">
        <v>66.040000000000006</v>
      </c>
      <c r="F12" s="4">
        <v>88.9</v>
      </c>
      <c r="G12" s="4">
        <v>15.24</v>
      </c>
      <c r="H12" s="4">
        <v>24.13</v>
      </c>
      <c r="I12" s="4">
        <f>((((数据[[#This Row],[體重 (kg)]]/0.45359)*0.732)+ 8.987)+((数据[[#This Row],[手腕 (cm)]]/2.54)/3.14)-((数据[[#This Row],[腰圍 (cm)]]/2.54)*0.157)-((数据[[#This Row],[臀圍 (cm)]]/2.54)*0.249)+((数据[[#This Row],[前臂 (cm)]]/2.54)*0.434))*0.45359</f>
        <v>43.830706154076431</v>
      </c>
      <c r="J12" s="4">
        <f>数据[[#This Row],[體重 (kg)]]-数据[[#This Row],[估計的去脂體重]]</f>
        <v>14.669293845923569</v>
      </c>
      <c r="K12" s="4">
        <f>(数据[[#This Row],[估計的體脂重量]]*100)/数据[[#This Row],[體重 (kg)]]</f>
        <v>25.075715975937726</v>
      </c>
      <c r="L12" s="4">
        <f t="shared" si="0"/>
        <v>20.727040816326532</v>
      </c>
    </row>
    <row r="13" spans="2:12" ht="40.15" customHeight="1">
      <c r="B13" s="3"/>
      <c r="C13" s="10"/>
      <c r="D13" s="10"/>
      <c r="E13" s="10"/>
      <c r="F13" s="10"/>
      <c r="G13" s="10"/>
      <c r="H13" s="10"/>
      <c r="I13" s="10"/>
      <c r="J13" s="10"/>
      <c r="K13" s="10"/>
      <c r="L13" s="10"/>
    </row>
    <row r="14" spans="2:12" ht="40.15" customHeight="1">
      <c r="B14" s="3"/>
      <c r="C14" s="10"/>
      <c r="D14" s="10"/>
      <c r="E14" s="10"/>
      <c r="F14" s="10"/>
      <c r="G14" s="10"/>
      <c r="H14" s="10"/>
      <c r="I14" s="10"/>
      <c r="J14" s="10"/>
      <c r="K14" s="10"/>
      <c r="L14" s="10"/>
    </row>
    <row r="15" spans="2:12" ht="40.15" customHeight="1">
      <c r="B15" s="3"/>
      <c r="C15" s="10"/>
      <c r="D15" s="10"/>
      <c r="E15" s="10"/>
      <c r="F15" s="10"/>
      <c r="G15" s="10"/>
      <c r="H15" s="10"/>
      <c r="I15" s="10"/>
      <c r="J15" s="10"/>
      <c r="K15" s="10"/>
      <c r="L15" s="10"/>
    </row>
    <row r="16" spans="2:12" ht="40.15" customHeight="1">
      <c r="B16" s="3"/>
      <c r="C16" s="10"/>
      <c r="D16" s="10"/>
      <c r="E16" s="10"/>
      <c r="F16" s="10"/>
      <c r="G16" s="10"/>
      <c r="H16" s="10"/>
      <c r="I16" s="10"/>
      <c r="J16" s="10"/>
      <c r="K16" s="10"/>
      <c r="L16" s="10"/>
    </row>
    <row r="17" spans="2:12" ht="40.15" customHeight="1">
      <c r="B17" s="3"/>
      <c r="C17" s="10"/>
      <c r="D17" s="10"/>
      <c r="E17" s="10"/>
      <c r="F17" s="10"/>
      <c r="G17" s="10"/>
      <c r="H17" s="10"/>
      <c r="I17" s="10"/>
      <c r="J17" s="10"/>
      <c r="K17" s="10"/>
      <c r="L17" s="10"/>
    </row>
    <row r="18" spans="2:12" ht="40.15" customHeight="1">
      <c r="B18" s="3"/>
      <c r="C18" s="10"/>
      <c r="D18" s="10"/>
      <c r="E18" s="10"/>
      <c r="F18" s="10"/>
      <c r="G18" s="10"/>
      <c r="H18" s="10"/>
      <c r="I18" s="10"/>
      <c r="J18" s="10"/>
      <c r="K18" s="10"/>
      <c r="L18" s="10"/>
    </row>
    <row r="19" spans="2:12" ht="40.15" customHeight="1">
      <c r="B19" s="3"/>
      <c r="C19" s="10"/>
      <c r="D19" s="10"/>
      <c r="E19" s="10"/>
      <c r="F19" s="10"/>
      <c r="G19" s="10"/>
      <c r="H19" s="10"/>
      <c r="I19" s="10"/>
      <c r="J19" s="10"/>
      <c r="K19" s="10"/>
      <c r="L19" s="10"/>
    </row>
    <row r="20" spans="2:12" ht="40.15" customHeight="1">
      <c r="B20" s="3"/>
      <c r="C20" s="10"/>
      <c r="D20" s="10"/>
      <c r="E20" s="10"/>
      <c r="F20" s="10"/>
      <c r="G20" s="10"/>
      <c r="H20" s="10"/>
      <c r="I20" s="10"/>
      <c r="J20" s="10"/>
      <c r="K20" s="10"/>
      <c r="L20" s="10"/>
    </row>
    <row r="21" spans="2:12" ht="40.15" customHeight="1">
      <c r="B21" s="3"/>
      <c r="C21" s="10"/>
      <c r="D21" s="10"/>
      <c r="E21" s="10"/>
      <c r="F21" s="10"/>
      <c r="G21" s="10"/>
      <c r="H21" s="10"/>
      <c r="I21" s="10"/>
      <c r="J21" s="10"/>
      <c r="K21" s="10"/>
      <c r="L21" s="10"/>
    </row>
    <row r="22" spans="2:12" ht="40.15" customHeight="1">
      <c r="B22" s="3"/>
      <c r="C22" s="10"/>
      <c r="D22" s="10"/>
      <c r="E22" s="10"/>
      <c r="F22" s="10"/>
      <c r="G22" s="10"/>
      <c r="H22" s="10"/>
      <c r="I22" s="10"/>
      <c r="J22" s="10"/>
      <c r="K22" s="10"/>
      <c r="L22" s="10"/>
    </row>
    <row r="23" spans="2:12" ht="40.15" customHeight="1">
      <c r="B23" s="3"/>
      <c r="C23" s="10"/>
      <c r="D23" s="10"/>
      <c r="E23" s="10"/>
      <c r="F23" s="10"/>
      <c r="G23" s="10"/>
      <c r="H23" s="10"/>
      <c r="I23" s="10"/>
      <c r="J23" s="10"/>
      <c r="K23" s="10"/>
      <c r="L23" s="10"/>
    </row>
    <row r="24" spans="2:12" ht="40.15" customHeight="1">
      <c r="B24" s="3"/>
      <c r="C24" s="10"/>
      <c r="D24" s="10"/>
      <c r="E24" s="10"/>
      <c r="F24" s="10"/>
      <c r="G24" s="10"/>
      <c r="H24" s="10"/>
      <c r="I24" s="10"/>
      <c r="J24" s="10"/>
      <c r="K24" s="10"/>
      <c r="L24" s="10"/>
    </row>
    <row r="25" spans="2:12" ht="40.15" customHeight="1">
      <c r="B25" s="3"/>
      <c r="C25" s="10"/>
      <c r="D25" s="10"/>
      <c r="E25" s="10"/>
      <c r="F25" s="10"/>
      <c r="G25" s="10"/>
      <c r="H25" s="10"/>
      <c r="I25" s="10"/>
      <c r="J25" s="10"/>
      <c r="K25" s="10"/>
      <c r="L25" s="10"/>
    </row>
    <row r="26" spans="2:12" ht="40.15" customHeight="1">
      <c r="B26" s="3"/>
      <c r="C26" s="10"/>
      <c r="D26" s="10"/>
      <c r="E26" s="10"/>
      <c r="F26" s="10"/>
      <c r="G26" s="10"/>
      <c r="H26" s="10"/>
      <c r="I26" s="10"/>
      <c r="J26" s="10"/>
      <c r="K26" s="10"/>
      <c r="L26" s="10"/>
    </row>
  </sheetData>
  <mergeCells count="2">
    <mergeCell ref="B2:J5"/>
    <mergeCell ref="B1:J1"/>
  </mergeCells>
  <phoneticPr fontId="1" type="noConversion"/>
  <dataValidations count="19">
    <dataValidation allowBlank="1" showInputMessage="1" showErrorMessage="1" prompt="在此工作簿中创建女士健身计划跟踪系统。在此工作表的数据表中输入详细信息。测量值、身体质量指数和体脂图表位于其他工作表中" sqref="A1"/>
    <dataValidation allowBlank="1" showInputMessage="1" showErrorMessage="1" prompt="此工作表的标题位于此单元格中。说明位于以下单元格中" sqref="B1"/>
    <dataValidation allowBlank="1" showInputMessage="1" showErrorMessage="1" prompt="在右侧单元格中输入身高（米）" sqref="K2"/>
    <dataValidation allowBlank="1" showInputMessage="1" showErrorMessage="1" prompt="在右侧单元格中输入身高（厘米）" sqref="K3"/>
    <dataValidation allowBlank="1" showInputMessage="1" showErrorMessage="1" prompt="在此单元格中米输入身高（米）" sqref="L2"/>
    <dataValidation allowBlank="1" showInputMessage="1" showErrorMessage="1" prompt="在此单元格中米输入身高（厘米）" sqref="L3"/>
    <dataValidation allowBlank="1" showInputMessage="1" showErrorMessage="1" prompt="右侧单元格会自动计算总身高（厘米）" sqref="K4"/>
    <dataValidation allowBlank="1" showInputMessage="1" showErrorMessage="1" prompt="此单元格会自动计算总身高（厘米）" sqref="L4"/>
    <dataValidation allowBlank="1" showInputMessage="1" showErrorMessage="1" prompt="在此标题下的此列中输入日期。使用标题筛选器查找特定条目" sqref="B6"/>
    <dataValidation allowBlank="1" showInputMessage="1" showErrorMessage="1" prompt="在此标题下的此列中输入体重（千克）" sqref="C6"/>
    <dataValidation allowBlank="1" showInputMessage="1" showErrorMessage="1" prompt="在此标题下的此列中输入胸围（厘米）" sqref="D6"/>
    <dataValidation allowBlank="1" showInputMessage="1" showErrorMessage="1" prompt="在此标题下的此列中输入腰围（厘米）" sqref="E6"/>
    <dataValidation allowBlank="1" showInputMessage="1" showErrorMessage="1" prompt="在此标题下的此列中输入臀围（厘米）" sqref="F6"/>
    <dataValidation allowBlank="1" showInputMessage="1" showErrorMessage="1" prompt="在此标题下的此列中输入手腕测量值（厘米）" sqref="G6"/>
    <dataValidation allowBlank="1" showInputMessage="1" showErrorMessage="1" prompt="在此标题下的此列中输入前臂测量值（厘米）" sqref="H6"/>
    <dataValidation allowBlank="1" showInputMessage="1" showErrorMessage="1" prompt="此标题下的此列中可自动计算估计的去脂体重" sqref="I6"/>
    <dataValidation allowBlank="1" showInputMessage="1" showErrorMessage="1" prompt="此标题下的此列中可自动计算估计的体脂重量" sqref="J6"/>
    <dataValidation allowBlank="1" showInputMessage="1" showErrorMessage="1" prompt="此标题下的此列中可自动计算估计的体脂百分比" sqref="K6"/>
    <dataValidation allowBlank="1" showInputMessage="1" showErrorMessage="1" prompt="此标题下的此列中可自动计算估计的身体质量指数" sqref="L6"/>
  </dataValidations>
  <printOptions horizontalCentered="1"/>
  <pageMargins left="0.19685039370078741" right="0.19685039370078741" top="0.39370078740157483" bottom="0" header="0.31496062992125984" footer="0.31496062992125984"/>
  <pageSetup paperSize="9" scale="96" fitToHeight="0" orientation="landscape" r:id="rId1"/>
  <headerFooter differentFirst="1" alignWithMargins="0">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工作表</vt:lpstr>
      </vt:variant>
      <vt:variant>
        <vt:i4>1</vt:i4>
      </vt:variant>
      <vt:variant>
        <vt:lpstr>圖表</vt:lpstr>
      </vt:variant>
      <vt:variant>
        <vt:i4>3</vt:i4>
      </vt:variant>
      <vt:variant>
        <vt:lpstr>已命名的範圍</vt:lpstr>
      </vt:variant>
      <vt:variant>
        <vt:i4>6</vt:i4>
      </vt:variant>
    </vt:vector>
  </HeadingPairs>
  <TitlesOfParts>
    <vt:vector size="10" baseType="lpstr">
      <vt:lpstr>數據</vt:lpstr>
      <vt:lpstr>测量值</vt:lpstr>
      <vt:lpstr>体重和 BMI</vt:lpstr>
      <vt:lpstr>体重和体脂</vt:lpstr>
      <vt:lpstr>HeightCentimeters</vt:lpstr>
      <vt:lpstr>HeightMeters</vt:lpstr>
      <vt:lpstr>數據!Print_Titles</vt:lpstr>
      <vt:lpstr>RowTitleRegion1..L4</vt:lpstr>
      <vt:lpstr>Title1</vt:lpstr>
      <vt:lpstr>总身高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2018-05-31T08:29:37Z</dcterms:created>
  <dcterms:modified xsi:type="dcterms:W3CDTF">2019-06-01T15:00:22Z</dcterms:modified>
</cp:coreProperties>
</file>